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ax Form Templates\Tax Forms (IT)\11.01.20 (all forms watermark)\"/>
    </mc:Choice>
  </mc:AlternateContent>
  <workbookProtection workbookPassword="FE0C" lockStructure="1"/>
  <bookViews>
    <workbookView xWindow="0" yWindow="0" windowWidth="24000" windowHeight="9435"/>
  </bookViews>
  <sheets>
    <sheet name="NGC-15" sheetId="1" r:id="rId1"/>
    <sheet name="Fee Schedule" sheetId="2" r:id="rId2"/>
  </sheets>
  <definedNames>
    <definedName name="_xlnm.Print_Area" localSheetId="0">'NGC-15'!$A$1:$T$106</definedName>
    <definedName name="_xlnm.Print_Titles" localSheetId="1">'Fee Schedule'!$1:$2</definedName>
  </definedNames>
  <calcPr calcId="152511" fullCalcOnLoad="1"/>
</workbook>
</file>

<file path=xl/calcChain.xml><?xml version="1.0" encoding="utf-8"?>
<calcChain xmlns="http://schemas.openxmlformats.org/spreadsheetml/2006/main">
  <c r="P20" i="1" l="1"/>
  <c r="P29" i="1"/>
  <c r="K24" i="1"/>
  <c r="K25" i="1"/>
  <c r="K26" i="1"/>
  <c r="K27" i="1"/>
  <c r="K28" i="1"/>
  <c r="K29" i="1"/>
  <c r="K31" i="1"/>
  <c r="B108" i="1"/>
  <c r="E48" i="1"/>
  <c r="V82" i="1"/>
  <c r="M48" i="1"/>
  <c r="K46" i="1"/>
  <c r="K45" i="1"/>
  <c r="K44" i="1"/>
  <c r="S40" i="1"/>
  <c r="Q72" i="1"/>
  <c r="Q74" i="1"/>
  <c r="C108" i="1"/>
  <c r="N40" i="1"/>
  <c r="Q66" i="1"/>
  <c r="J40" i="1"/>
  <c r="Q56" i="1"/>
  <c r="Q58" i="1"/>
  <c r="E40" i="1"/>
  <c r="Q52" i="1"/>
  <c r="Q54" i="1"/>
  <c r="Q60" i="1"/>
  <c r="P35" i="1"/>
  <c r="K35" i="1"/>
  <c r="P34" i="1"/>
  <c r="K34" i="1"/>
  <c r="P33" i="1"/>
  <c r="P32" i="1"/>
  <c r="P31" i="1"/>
  <c r="P30" i="1"/>
  <c r="P28" i="1"/>
  <c r="P27" i="1"/>
  <c r="P26" i="1"/>
  <c r="P25" i="1"/>
  <c r="P24" i="1"/>
  <c r="P23" i="1"/>
  <c r="K23" i="1"/>
  <c r="P22" i="1"/>
  <c r="K22" i="1"/>
  <c r="P21" i="1"/>
  <c r="K21" i="1"/>
  <c r="K20" i="1"/>
  <c r="P19" i="1"/>
  <c r="K19" i="1"/>
  <c r="P18" i="1"/>
  <c r="K18" i="1"/>
  <c r="Q68" i="1"/>
  <c r="Q76" i="1"/>
  <c r="Q78" i="1"/>
  <c r="Q87" i="1"/>
  <c r="Q83" i="1"/>
  <c r="Q85" i="1"/>
</calcChain>
</file>

<file path=xl/sharedStrings.xml><?xml version="1.0" encoding="utf-8"?>
<sst xmlns="http://schemas.openxmlformats.org/spreadsheetml/2006/main" count="120" uniqueCount="110">
  <si>
    <t>NEVADA GAMING COMMISSION</t>
  </si>
  <si>
    <t>NONRESTRICTED LICENSEES ONLY</t>
  </si>
  <si>
    <t>QUARTERLY STATE LICENSE FEE REPORT</t>
  </si>
  <si>
    <t>For Calendar Quarter:</t>
  </si>
  <si>
    <t>Filing Deadline:</t>
  </si>
  <si>
    <t>For Office Use Only</t>
  </si>
  <si>
    <t>Account Number:</t>
  </si>
  <si>
    <t>Check Number</t>
  </si>
  <si>
    <t>Legal Name:</t>
  </si>
  <si>
    <t>Trade Name:</t>
  </si>
  <si>
    <t>Batch Number</t>
  </si>
  <si>
    <t>Address:</t>
  </si>
  <si>
    <t>City, State, Zip:</t>
  </si>
  <si>
    <t>Entry Date</t>
  </si>
  <si>
    <t xml:space="preserve">    Please correct if in error</t>
  </si>
  <si>
    <t>Please correct if in error</t>
  </si>
  <si>
    <r>
      <t xml:space="preserve">Quarterly Filing </t>
    </r>
    <r>
      <rPr>
        <sz val="8"/>
        <rFont val="Arial"/>
        <family val="2"/>
      </rPr>
      <t>(NRS 463.375 and NRS 463.383)</t>
    </r>
  </si>
  <si>
    <r>
      <t xml:space="preserve">Additions During Quarter </t>
    </r>
    <r>
      <rPr>
        <sz val="8"/>
        <rFont val="Arial"/>
        <family val="2"/>
      </rPr>
      <t>(NRS 463.375 and NRS 463.383)</t>
    </r>
  </si>
  <si>
    <t xml:space="preserve">A - Slot Machines </t>
  </si>
  <si>
    <t># of Units</t>
  </si>
  <si>
    <t>B - Games</t>
  </si>
  <si>
    <t>C - Slot Machines</t>
  </si>
  <si>
    <t>D - Games</t>
  </si>
  <si>
    <t>Craps</t>
  </si>
  <si>
    <t>Roulette</t>
  </si>
  <si>
    <t>Twenty-One</t>
  </si>
  <si>
    <t>Wheel of Fortune</t>
  </si>
  <si>
    <t>Mini-Baccarat</t>
  </si>
  <si>
    <t>Baccarat</t>
  </si>
  <si>
    <t>Caribbean Stud</t>
  </si>
  <si>
    <t>Let it Ride</t>
  </si>
  <si>
    <t>Pai Gow</t>
  </si>
  <si>
    <t>Pai Gow Poker</t>
  </si>
  <si>
    <t>3-Card Poker</t>
  </si>
  <si>
    <t>Mobile Gaming</t>
  </si>
  <si>
    <t>Keno</t>
  </si>
  <si>
    <t>Multi-Denomination</t>
  </si>
  <si>
    <t>Bingo</t>
  </si>
  <si>
    <t>Race Book</t>
  </si>
  <si>
    <t>Sports Pool</t>
  </si>
  <si>
    <t xml:space="preserve">Additional Denominations   </t>
  </si>
  <si>
    <t xml:space="preserve">Additional Games </t>
  </si>
  <si>
    <t>(Describe Below)</t>
  </si>
  <si>
    <t>A.  Total Slot Machines</t>
  </si>
  <si>
    <t xml:space="preserve">B. Total Games </t>
  </si>
  <si>
    <t>C.  Total Slot Machines</t>
  </si>
  <si>
    <t>D.  Total Games</t>
  </si>
  <si>
    <t>E. Card Games (No Fees Due on Card Games)</t>
  </si>
  <si>
    <r>
      <t>Quarterly Filing [</t>
    </r>
    <r>
      <rPr>
        <sz val="8"/>
        <rFont val="Arial"/>
        <family val="2"/>
      </rPr>
      <t>NRS 463.383(5)]</t>
    </r>
  </si>
  <si>
    <t>Poker</t>
  </si>
  <si>
    <t>Date of Addition:</t>
  </si>
  <si>
    <t>Interactive Poker</t>
  </si>
  <si>
    <t>Other Card Games</t>
  </si>
  <si>
    <t>Total Card Games</t>
  </si>
  <si>
    <t xml:space="preserve">Quarterly Filing </t>
  </si>
  <si>
    <t>Line 1.</t>
  </si>
  <si>
    <t>Enter the total number of slots machines to be operated (shown on line A)</t>
  </si>
  <si>
    <t>Line 1a</t>
  </si>
  <si>
    <t>Fees Due on total number of slot machines to be operated ($20 per slot)</t>
  </si>
  <si>
    <t>$</t>
  </si>
  <si>
    <t xml:space="preserve">Line 1b. </t>
  </si>
  <si>
    <t>Enter the total number of games to be operated (shown on line B)</t>
  </si>
  <si>
    <t>Line 1c.</t>
  </si>
  <si>
    <t xml:space="preserve">Fees Due on total number of games to be operated </t>
  </si>
  <si>
    <t>Line 1d.</t>
  </si>
  <si>
    <t xml:space="preserve">TOTAL DUE ON ORGINAL FILING BEFORE PENALTY </t>
  </si>
  <si>
    <t>Amendments (for slot and game additions during the calendar quarter)</t>
  </si>
  <si>
    <t>A. Enter date of addition:</t>
  </si>
  <si>
    <t>Line 2.</t>
  </si>
  <si>
    <t>Enter the number of slots to be added on the above date (shown on line C)</t>
  </si>
  <si>
    <t>Line 2a.</t>
  </si>
  <si>
    <t>Fees Due on total number of slot machines to be added on the above date</t>
  </si>
  <si>
    <t>Line 2b.</t>
  </si>
  <si>
    <t>Enter the number of games licensed before this addition</t>
  </si>
  <si>
    <t>Line 2c.</t>
  </si>
  <si>
    <t>Enter the number of games to be added on the above date (shown on line D)</t>
  </si>
  <si>
    <t>Line 2d.</t>
  </si>
  <si>
    <t>Total number of games licensed after addition</t>
  </si>
  <si>
    <t>Line 2e.</t>
  </si>
  <si>
    <t>Fees Due on total number of games to be added on the above date</t>
  </si>
  <si>
    <t>Line 2f.</t>
  </si>
  <si>
    <t xml:space="preserve">TOTAL DUE ON AMENDED FILING BEFORE PENALTY </t>
  </si>
  <si>
    <t>Line 3.</t>
  </si>
  <si>
    <r>
      <t xml:space="preserve">Penalty for late payment </t>
    </r>
    <r>
      <rPr>
        <sz val="8"/>
        <rFont val="Arial"/>
        <family val="2"/>
      </rPr>
      <t>NRS 463.270 (5):  Enter number of day(s) late:</t>
    </r>
  </si>
  <si>
    <t>A.  Less than 10 days late:</t>
  </si>
  <si>
    <t>25% of the amount due, but not less than</t>
  </si>
  <si>
    <t xml:space="preserve">$50 and not more than $1,000 </t>
  </si>
  <si>
    <t>B.  Ten or more days late:</t>
  </si>
  <si>
    <t>$50 and not more than $5,000</t>
  </si>
  <si>
    <t>Line 4.</t>
  </si>
  <si>
    <r>
      <t xml:space="preserve">TOTAL AMOUNT DUE </t>
    </r>
    <r>
      <rPr>
        <sz val="10"/>
        <rFont val="Arial"/>
        <family val="2"/>
      </rPr>
      <t>[Total of lines 1d or 2f and 3A or 3B]</t>
    </r>
  </si>
  <si>
    <t xml:space="preserve">            I,</t>
  </si>
  <si>
    <t xml:space="preserve"> certify and declare under the penalties of perjury that I am the </t>
  </si>
  <si>
    <t xml:space="preserve">of the business named above; that this is a true, correct and complete report </t>
  </si>
  <si>
    <t>(Owner, Partner, President, Treasurer, Other-describe)</t>
  </si>
  <si>
    <t xml:space="preserve">to the best of my knowledge, information, and belief; and that this application and report is made with the knowledge and </t>
  </si>
  <si>
    <t>consent of all other individuals licensed.</t>
  </si>
  <si>
    <t>Dated</t>
  </si>
  <si>
    <t>Signed</t>
  </si>
  <si>
    <t>Person to contact regarding this report:</t>
  </si>
  <si>
    <t>Name:</t>
  </si>
  <si>
    <t>Phone:</t>
  </si>
  <si>
    <t>Number of Games</t>
  </si>
  <si>
    <t>Fees Due $</t>
  </si>
  <si>
    <r>
      <t xml:space="preserve">Additions During Quarter </t>
    </r>
    <r>
      <rPr>
        <sz val="8"/>
        <rFont val="Arial"/>
        <family val="2"/>
      </rPr>
      <t>[NRS 463.383(5)]</t>
    </r>
  </si>
  <si>
    <t>Effective November 1, 2016, pursuant to Nevada Gaming Commission Regulation 6.030, all Nevada Gaming licensees</t>
  </si>
  <si>
    <t>must report and pay their gaming taxes and fees, and all reports relating thereto, pursuant to an electronic transfer approved by</t>
  </si>
  <si>
    <t xml:space="preserve">the Nevada Gaming Control Board. </t>
  </si>
  <si>
    <t>Ultimate Texas Hold'em</t>
  </si>
  <si>
    <t>NGC-15 (11-01-20)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</si>
</sst>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[$-409]mmmm\ d\,\ yyyy;@"/>
    <numFmt numFmtId="167" formatCode="_(* #,##0_);_(* \(#,##0\);_(* &quot;-&quot;??_);_(@_)"/>
    <numFmt numFmtId="168" formatCode="&quot;$&quot;#,##0.00;[Red]&quot;$&quot;#,##0.00"/>
  </numFmts>
  <fonts count="17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9">
    <xf numFmtId="0" fontId="0" fillId="0" borderId="0" xfId="0"/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Protection="1"/>
    <xf numFmtId="0" fontId="0" fillId="0" borderId="4" xfId="0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4" xfId="0" applyBorder="1" applyProtection="1"/>
    <xf numFmtId="0" fontId="4" fillId="0" borderId="0" xfId="0" applyFont="1" applyBorder="1" applyAlignment="1" applyProtection="1">
      <alignment horizontal="right" vertical="center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 wrapText="1"/>
    </xf>
    <xf numFmtId="49" fontId="0" fillId="0" borderId="0" xfId="0" applyNumberFormat="1" applyFont="1" applyBorder="1" applyAlignment="1" applyProtection="1">
      <alignment vertical="center" wrapText="1"/>
    </xf>
    <xf numFmtId="0" fontId="0" fillId="0" borderId="0" xfId="0" applyBorder="1" applyProtection="1"/>
    <xf numFmtId="0" fontId="5" fillId="0" borderId="4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7" fillId="0" borderId="9" xfId="0" applyFont="1" applyBorder="1" applyAlignment="1" applyProtection="1"/>
    <xf numFmtId="0" fontId="5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center" vertical="top"/>
    </xf>
    <xf numFmtId="0" fontId="5" fillId="0" borderId="1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/>
    <xf numFmtId="164" fontId="5" fillId="0" borderId="0" xfId="0" applyNumberFormat="1" applyFont="1" applyFill="1" applyBorder="1" applyAlignment="1" applyProtection="1">
      <alignment horizontal="left" vertical="top"/>
    </xf>
    <xf numFmtId="164" fontId="5" fillId="0" borderId="0" xfId="0" applyNumberFormat="1" applyFont="1" applyFill="1" applyBorder="1" applyAlignment="1" applyProtection="1">
      <alignment vertical="top"/>
    </xf>
    <xf numFmtId="1" fontId="5" fillId="0" borderId="11" xfId="0" applyNumberFormat="1" applyFont="1" applyFill="1" applyBorder="1" applyAlignment="1" applyProtection="1">
      <alignment horizontal="center" vertical="top"/>
      <protection locked="0"/>
    </xf>
    <xf numFmtId="1" fontId="5" fillId="0" borderId="0" xfId="0" applyNumberFormat="1" applyFont="1" applyFill="1" applyBorder="1" applyAlignment="1" applyProtection="1">
      <alignment horizontal="center" vertical="top"/>
    </xf>
    <xf numFmtId="0" fontId="5" fillId="0" borderId="12" xfId="0" applyFont="1" applyFill="1" applyBorder="1" applyAlignment="1" applyProtection="1">
      <alignment horizontal="center" vertical="top"/>
      <protection locked="0"/>
    </xf>
    <xf numFmtId="0" fontId="5" fillId="0" borderId="11" xfId="0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wrapText="1"/>
    </xf>
    <xf numFmtId="0" fontId="5" fillId="0" borderId="4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top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5" xfId="0" applyFont="1" applyBorder="1" applyAlignment="1" applyProtection="1">
      <alignment vertical="center" wrapText="1"/>
    </xf>
    <xf numFmtId="0" fontId="5" fillId="0" borderId="0" xfId="0" applyFont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9" fillId="0" borderId="12" xfId="0" applyFont="1" applyFill="1" applyBorder="1" applyAlignment="1" applyProtection="1">
      <alignment horizontal="center" vertical="top"/>
      <protection locked="0"/>
    </xf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vertical="top"/>
    </xf>
    <xf numFmtId="0" fontId="5" fillId="0" borderId="10" xfId="0" applyFont="1" applyBorder="1" applyAlignment="1" applyProtection="1">
      <alignment horizontal="center" vertical="top"/>
    </xf>
    <xf numFmtId="165" fontId="5" fillId="0" borderId="0" xfId="0" applyNumberFormat="1" applyFont="1" applyFill="1" applyBorder="1" applyAlignment="1" applyProtection="1"/>
    <xf numFmtId="41" fontId="5" fillId="0" borderId="0" xfId="0" applyNumberFormat="1" applyFont="1" applyFill="1" applyBorder="1" applyAlignment="1" applyProtection="1">
      <alignment horizontal="center"/>
    </xf>
    <xf numFmtId="41" fontId="5" fillId="0" borderId="0" xfId="0" applyNumberFormat="1" applyFont="1" applyFill="1" applyBorder="1" applyAlignment="1" applyProtection="1"/>
    <xf numFmtId="41" fontId="5" fillId="0" borderId="0" xfId="0" applyNumberFormat="1" applyFont="1" applyFill="1" applyBorder="1" applyAlignment="1" applyProtection="1">
      <alignment vertical="top"/>
    </xf>
    <xf numFmtId="0" fontId="5" fillId="0" borderId="12" xfId="0" applyFont="1" applyBorder="1" applyAlignment="1" applyProtection="1">
      <alignment horizontal="center" vertical="top"/>
      <protection locked="0"/>
    </xf>
    <xf numFmtId="0" fontId="5" fillId="0" borderId="10" xfId="0" applyFont="1" applyFill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top"/>
    </xf>
    <xf numFmtId="41" fontId="5" fillId="0" borderId="0" xfId="0" applyNumberFormat="1" applyFont="1" applyFill="1" applyBorder="1" applyAlignment="1" applyProtection="1">
      <alignment horizontal="center" vertical="top"/>
    </xf>
    <xf numFmtId="0" fontId="5" fillId="0" borderId="14" xfId="0" applyFont="1" applyBorder="1" applyAlignment="1" applyProtection="1">
      <alignment horizontal="center"/>
    </xf>
    <xf numFmtId="0" fontId="5" fillId="0" borderId="7" xfId="0" applyFont="1" applyFill="1" applyBorder="1" applyAlignment="1" applyProtection="1">
      <alignment vertical="top"/>
    </xf>
    <xf numFmtId="0" fontId="5" fillId="0" borderId="7" xfId="0" applyFont="1" applyBorder="1" applyAlignment="1" applyProtection="1">
      <alignment horizontal="center"/>
    </xf>
    <xf numFmtId="41" fontId="5" fillId="0" borderId="7" xfId="0" applyNumberFormat="1" applyFont="1" applyFill="1" applyBorder="1" applyAlignment="1" applyProtection="1">
      <alignment vertical="top"/>
    </xf>
    <xf numFmtId="0" fontId="5" fillId="0" borderId="15" xfId="0" applyFont="1" applyFill="1" applyBorder="1" applyAlignment="1" applyProtection="1">
      <alignment horizontal="center" vertical="top"/>
    </xf>
    <xf numFmtId="0" fontId="5" fillId="0" borderId="7" xfId="0" applyFont="1" applyFill="1" applyBorder="1" applyAlignment="1" applyProtection="1">
      <alignment horizontal="center" vertical="top"/>
    </xf>
    <xf numFmtId="0" fontId="0" fillId="0" borderId="4" xfId="0" applyBorder="1" applyAlignment="1" applyProtection="1">
      <alignment wrapText="1"/>
    </xf>
    <xf numFmtId="164" fontId="5" fillId="0" borderId="0" xfId="0" applyNumberFormat="1" applyFont="1" applyFill="1" applyBorder="1" applyAlignment="1" applyProtection="1">
      <alignment horizontal="center" vertical="top"/>
    </xf>
    <xf numFmtId="164" fontId="5" fillId="0" borderId="10" xfId="0" applyNumberFormat="1" applyFont="1" applyFill="1" applyBorder="1" applyAlignment="1" applyProtection="1">
      <alignment horizontal="center" vertical="top"/>
    </xf>
    <xf numFmtId="0" fontId="10" fillId="0" borderId="7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 wrapText="1"/>
    </xf>
    <xf numFmtId="44" fontId="1" fillId="0" borderId="0" xfId="0" applyNumberFormat="1" applyFont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vertical="center"/>
    </xf>
    <xf numFmtId="37" fontId="0" fillId="0" borderId="0" xfId="2" applyNumberFormat="1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166" fontId="1" fillId="0" borderId="0" xfId="0" applyNumberFormat="1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/>
    </xf>
    <xf numFmtId="44" fontId="1" fillId="0" borderId="0" xfId="0" applyNumberFormat="1" applyFont="1" applyBorder="1" applyAlignment="1" applyProtection="1">
      <alignment horizontal="center" vertical="center"/>
    </xf>
    <xf numFmtId="167" fontId="0" fillId="0" borderId="0" xfId="2" applyNumberFormat="1" applyFont="1" applyBorder="1" applyAlignment="1" applyProtection="1">
      <alignment vertical="center"/>
    </xf>
    <xf numFmtId="39" fontId="1" fillId="0" borderId="0" xfId="2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  <protection hidden="1"/>
    </xf>
    <xf numFmtId="168" fontId="0" fillId="0" borderId="0" xfId="0" applyNumberForma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quotePrefix="1" applyBorder="1" applyAlignment="1" applyProtection="1">
      <alignment vertical="center"/>
    </xf>
    <xf numFmtId="164" fontId="0" fillId="0" borderId="0" xfId="0" applyNumberForma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6" fontId="0" fillId="0" borderId="0" xfId="0" applyNumberFormat="1" applyBorder="1" applyAlignment="1" applyProtection="1">
      <alignment horizontal="left" vertical="center"/>
    </xf>
    <xf numFmtId="44" fontId="1" fillId="0" borderId="0" xfId="2" applyFont="1" applyBorder="1" applyAlignment="1" applyProtection="1">
      <alignment horizontal="center" vertical="center"/>
    </xf>
    <xf numFmtId="44" fontId="4" fillId="0" borderId="5" xfId="2" applyFont="1" applyBorder="1" applyAlignment="1" applyProtection="1">
      <alignment vertical="center"/>
    </xf>
    <xf numFmtId="43" fontId="0" fillId="0" borderId="0" xfId="2" applyNumberFormat="1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11" xfId="0" applyBorder="1" applyAlignment="1" applyProtection="1">
      <alignment vertical="center"/>
    </xf>
    <xf numFmtId="49" fontId="0" fillId="0" borderId="0" xfId="0" applyNumberFormat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15" fontId="4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4" fillId="0" borderId="11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vertical="center"/>
    </xf>
    <xf numFmtId="0" fontId="4" fillId="0" borderId="14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top"/>
    </xf>
    <xf numFmtId="0" fontId="4" fillId="0" borderId="0" xfId="0" applyFont="1" applyProtection="1"/>
    <xf numFmtId="43" fontId="0" fillId="0" borderId="0" xfId="1" applyFont="1" applyProtection="1"/>
    <xf numFmtId="1" fontId="5" fillId="0" borderId="14" xfId="0" applyNumberFormat="1" applyFont="1" applyBorder="1" applyAlignment="1" applyProtection="1">
      <alignment horizontal="center"/>
    </xf>
    <xf numFmtId="0" fontId="5" fillId="0" borderId="17" xfId="0" applyFont="1" applyFill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  <protection locked="0"/>
    </xf>
    <xf numFmtId="1" fontId="5" fillId="0" borderId="11" xfId="0" applyNumberFormat="1" applyFont="1" applyFill="1" applyBorder="1" applyAlignment="1" applyProtection="1">
      <alignment horizontal="center"/>
      <protection locked="0"/>
    </xf>
    <xf numFmtId="1" fontId="5" fillId="0" borderId="14" xfId="0" applyNumberFormat="1" applyFont="1" applyFill="1" applyBorder="1" applyAlignment="1" applyProtection="1">
      <alignment horizontal="center"/>
      <protection locked="0"/>
    </xf>
    <xf numFmtId="44" fontId="0" fillId="0" borderId="0" xfId="0" applyNumberFormat="1" applyFont="1" applyBorder="1" applyAlignment="1" applyProtection="1">
      <alignment horizontal="right" vertical="center"/>
    </xf>
    <xf numFmtId="0" fontId="5" fillId="0" borderId="16" xfId="0" applyFont="1" applyFill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1" fontId="5" fillId="0" borderId="0" xfId="0" applyNumberFormat="1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vertical="center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vertical="center"/>
      <protection locked="0"/>
    </xf>
    <xf numFmtId="49" fontId="0" fillId="0" borderId="11" xfId="0" applyNumberForma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49" fontId="4" fillId="0" borderId="11" xfId="0" applyNumberFormat="1" applyFont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left" vertical="center"/>
    </xf>
    <xf numFmtId="39" fontId="0" fillId="0" borderId="11" xfId="2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39" fontId="0" fillId="0" borderId="14" xfId="2" applyNumberFormat="1" applyFont="1" applyBorder="1" applyAlignment="1" applyProtection="1">
      <alignment horizontal="right" vertical="center"/>
    </xf>
    <xf numFmtId="6" fontId="0" fillId="0" borderId="0" xfId="0" applyNumberFormat="1" applyFont="1" applyBorder="1" applyAlignment="1" applyProtection="1">
      <alignment horizontal="left" vertical="center"/>
    </xf>
    <xf numFmtId="39" fontId="1" fillId="0" borderId="0" xfId="2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/>
    </xf>
    <xf numFmtId="6" fontId="0" fillId="0" borderId="0" xfId="0" applyNumberForma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 wrapText="1"/>
    </xf>
    <xf numFmtId="37" fontId="1" fillId="0" borderId="11" xfId="0" applyNumberFormat="1" applyFont="1" applyBorder="1" applyAlignment="1" applyProtection="1">
      <alignment horizontal="center" vertical="center"/>
      <protection locked="0"/>
    </xf>
    <xf numFmtId="39" fontId="0" fillId="0" borderId="0" xfId="2" applyNumberFormat="1" applyFont="1" applyBorder="1" applyAlignment="1" applyProtection="1">
      <alignment horizontal="right" vertical="center"/>
    </xf>
    <xf numFmtId="37" fontId="0" fillId="0" borderId="31" xfId="2" applyNumberFormat="1" applyFont="1" applyBorder="1" applyAlignment="1" applyProtection="1">
      <alignment vertical="center"/>
      <protection locked="0"/>
    </xf>
    <xf numFmtId="37" fontId="0" fillId="0" borderId="13" xfId="2" applyNumberFormat="1" applyFont="1" applyBorder="1" applyAlignment="1" applyProtection="1">
      <alignment vertical="center"/>
      <protection locked="0"/>
    </xf>
    <xf numFmtId="37" fontId="0" fillId="0" borderId="32" xfId="2" applyNumberFormat="1" applyFont="1" applyBorder="1" applyAlignment="1" applyProtection="1">
      <alignment vertical="center"/>
      <protection locked="0"/>
    </xf>
    <xf numFmtId="0" fontId="0" fillId="0" borderId="30" xfId="0" applyFont="1" applyBorder="1" applyAlignment="1" applyProtection="1">
      <alignment horizontal="left" vertical="center"/>
    </xf>
    <xf numFmtId="37" fontId="0" fillId="0" borderId="31" xfId="2" applyNumberFormat="1" applyFont="1" applyBorder="1" applyAlignment="1" applyProtection="1">
      <alignment vertical="center"/>
    </xf>
    <xf numFmtId="37" fontId="0" fillId="0" borderId="13" xfId="2" applyNumberFormat="1" applyFont="1" applyBorder="1" applyAlignment="1" applyProtection="1">
      <alignment vertical="center"/>
    </xf>
    <xf numFmtId="37" fontId="0" fillId="0" borderId="32" xfId="2" applyNumberFormat="1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30" xfId="0" applyFont="1" applyBorder="1" applyAlignment="1" applyProtection="1">
      <alignment horizontal="left" vertical="center" wrapText="1"/>
    </xf>
    <xf numFmtId="14" fontId="0" fillId="0" borderId="31" xfId="0" applyNumberFormat="1" applyFont="1" applyBorder="1" applyAlignment="1" applyProtection="1">
      <alignment horizontal="center" vertical="center" wrapText="1"/>
      <protection locked="0"/>
    </xf>
    <xf numFmtId="14" fontId="0" fillId="0" borderId="13" xfId="0" applyNumberFormat="1" applyFont="1" applyBorder="1" applyAlignment="1" applyProtection="1">
      <alignment horizontal="center" vertical="center" wrapText="1"/>
      <protection locked="0"/>
    </xf>
    <xf numFmtId="14" fontId="0" fillId="0" borderId="3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</xf>
    <xf numFmtId="43" fontId="1" fillId="0" borderId="0" xfId="0" applyNumberFormat="1" applyFont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30" xfId="0" applyFont="1" applyFill="1" applyBorder="1" applyAlignment="1" applyProtection="1">
      <alignment horizontal="left" vertical="center"/>
    </xf>
    <xf numFmtId="2" fontId="0" fillId="0" borderId="0" xfId="0" applyNumberFormat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 vertical="top"/>
    </xf>
    <xf numFmtId="0" fontId="5" fillId="0" borderId="11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top"/>
    </xf>
    <xf numFmtId="0" fontId="8" fillId="0" borderId="1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right" vertical="top"/>
    </xf>
    <xf numFmtId="14" fontId="5" fillId="0" borderId="11" xfId="0" applyNumberFormat="1" applyFont="1" applyFill="1" applyBorder="1" applyAlignment="1" applyProtection="1">
      <alignment horizontal="center"/>
      <protection locked="0"/>
    </xf>
    <xf numFmtId="49" fontId="5" fillId="0" borderId="11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vertical="top"/>
    </xf>
    <xf numFmtId="0" fontId="5" fillId="0" borderId="21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/>
    </xf>
    <xf numFmtId="49" fontId="5" fillId="0" borderId="29" xfId="0" applyNumberFormat="1" applyFont="1" applyBorder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21" xfId="0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left" vertical="top"/>
    </xf>
    <xf numFmtId="164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0" fillId="0" borderId="21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49" fontId="0" fillId="0" borderId="24" xfId="0" applyNumberFormat="1" applyBorder="1" applyAlignment="1" applyProtection="1">
      <alignment horizontal="left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0" fillId="0" borderId="21" xfId="0" applyNumberFormat="1" applyFont="1" applyBorder="1" applyAlignment="1" applyProtection="1">
      <alignment horizontal="left" wrapText="1"/>
    </xf>
    <xf numFmtId="49" fontId="0" fillId="0" borderId="0" xfId="0" applyNumberFormat="1" applyFont="1" applyBorder="1" applyAlignment="1" applyProtection="1">
      <alignment horizontal="left" wrapText="1"/>
    </xf>
    <xf numFmtId="0" fontId="4" fillId="0" borderId="13" xfId="0" applyFont="1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2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49" fontId="0" fillId="0" borderId="25" xfId="0" applyNumberFormat="1" applyBorder="1" applyAlignment="1" applyProtection="1">
      <alignment horizontal="center"/>
    </xf>
    <xf numFmtId="49" fontId="0" fillId="0" borderId="7" xfId="0" applyNumberFormat="1" applyBorder="1" applyAlignment="1" applyProtection="1">
      <alignment horizontal="center"/>
    </xf>
    <xf numFmtId="49" fontId="0" fillId="0" borderId="8" xfId="0" applyNumberFormat="1" applyBorder="1" applyAlignment="1" applyProtection="1">
      <alignment horizontal="center"/>
    </xf>
    <xf numFmtId="14" fontId="4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right"/>
    </xf>
    <xf numFmtId="0" fontId="0" fillId="0" borderId="20" xfId="0" applyBorder="1" applyAlignment="1" applyProtection="1">
      <alignment horizontal="right"/>
    </xf>
    <xf numFmtId="0" fontId="0" fillId="0" borderId="6" xfId="0" applyBorder="1" applyAlignment="1" applyProtection="1">
      <alignment horizontal="right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6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0" fillId="0" borderId="20" xfId="0" applyNumberFormat="1" applyFont="1" applyBorder="1" applyAlignment="1" applyProtection="1">
      <alignment horizontal="left" wrapText="1"/>
    </xf>
    <xf numFmtId="49" fontId="0" fillId="0" borderId="6" xfId="0" applyNumberFormat="1" applyFont="1" applyBorder="1" applyAlignment="1" applyProtection="1">
      <alignment horizontal="left" wrapText="1"/>
    </xf>
    <xf numFmtId="0" fontId="4" fillId="0" borderId="22" xfId="0" applyFont="1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49" fontId="5" fillId="0" borderId="11" xfId="0" applyNumberFormat="1" applyFont="1" applyBorder="1" applyAlignment="1" applyProtection="1">
      <protection locked="0"/>
    </xf>
    <xf numFmtId="0" fontId="0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</cellXfs>
  <cellStyles count="3">
    <cellStyle name="Comma 2" xfId="1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</xdr:colOff>
      <xdr:row>41</xdr:row>
      <xdr:rowOff>57151</xdr:rowOff>
    </xdr:from>
    <xdr:ext cx="5809615" cy="937629"/>
    <xdr:sp macro="" textlink="">
      <xdr:nvSpPr>
        <xdr:cNvPr id="2" name="Rectangle 1"/>
        <xdr:cNvSpPr/>
      </xdr:nvSpPr>
      <xdr:spPr>
        <a:xfrm rot="19398586">
          <a:off x="419100" y="5514976"/>
          <a:ext cx="580961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tx1">
                  <a:lumMod val="65000"/>
                  <a:lumOff val="35000"/>
                  <a:alpha val="3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Informational Only</a:t>
          </a:r>
          <a:endParaRPr lang="en-US" sz="5400" b="0" cap="none" spc="0">
            <a:ln w="0"/>
            <a:solidFill>
              <a:schemeClr val="tx1">
                <a:lumMod val="65000"/>
                <a:lumOff val="35000"/>
                <a:alpha val="3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6"/>
  <sheetViews>
    <sheetView showGridLines="0" showZeros="0" tabSelected="1" zoomScaleNormal="100" zoomScaleSheetLayoutView="100" workbookViewId="0">
      <selection activeCell="G6" sqref="G6:J6"/>
    </sheetView>
  </sheetViews>
  <sheetFormatPr defaultRowHeight="12.75" x14ac:dyDescent="0.2"/>
  <cols>
    <col min="1" max="1" width="1.42578125" style="4" customWidth="1"/>
    <col min="2" max="2" width="7.85546875" style="4" customWidth="1"/>
    <col min="3" max="3" width="8.85546875" style="4" customWidth="1"/>
    <col min="4" max="4" width="1.5703125" style="4" customWidth="1"/>
    <col min="5" max="5" width="7" style="4" customWidth="1"/>
    <col min="6" max="6" width="1.5703125" style="4" customWidth="1"/>
    <col min="7" max="7" width="7.85546875" style="4" customWidth="1"/>
    <col min="8" max="8" width="8.5703125" style="4" customWidth="1"/>
    <col min="9" max="9" width="0.7109375" style="4" customWidth="1"/>
    <col min="10" max="10" width="7" style="4" customWidth="1"/>
    <col min="11" max="11" width="7.85546875" style="4" customWidth="1"/>
    <col min="12" max="12" width="8.85546875" style="4" customWidth="1"/>
    <col min="13" max="13" width="1.5703125" style="4" customWidth="1"/>
    <col min="14" max="14" width="7" style="4" customWidth="1"/>
    <col min="15" max="15" width="1.5703125" style="4" customWidth="1"/>
    <col min="16" max="16" width="7.140625" style="4" customWidth="1"/>
    <col min="17" max="17" width="9.5703125" style="4" customWidth="1"/>
    <col min="18" max="18" width="0.7109375" style="4" customWidth="1"/>
    <col min="19" max="19" width="6.42578125" style="4" customWidth="1"/>
    <col min="20" max="20" width="1.140625" style="4" customWidth="1"/>
    <col min="21" max="16384" width="9.140625" style="4"/>
  </cols>
  <sheetData>
    <row r="1" spans="1:35" ht="1.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35" ht="12.75" customHeight="1" x14ac:dyDescent="0.2">
      <c r="A2" s="5"/>
      <c r="B2" s="6" t="s">
        <v>109</v>
      </c>
      <c r="C2" s="6"/>
      <c r="E2" s="233" t="s">
        <v>0</v>
      </c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8"/>
      <c r="R2" s="8"/>
      <c r="S2" s="6"/>
      <c r="T2" s="9"/>
    </row>
    <row r="3" spans="1:35" ht="12.75" customHeight="1" x14ac:dyDescent="0.2">
      <c r="A3" s="5"/>
      <c r="B3" s="233" t="s">
        <v>1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9"/>
    </row>
    <row r="4" spans="1:35" ht="18" x14ac:dyDescent="0.2">
      <c r="A4" s="5"/>
      <c r="B4" s="235" t="s">
        <v>2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9"/>
    </row>
    <row r="5" spans="1:35" s="13" customFormat="1" ht="3" customHeight="1" x14ac:dyDescent="0.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2"/>
    </row>
    <row r="6" spans="1:35" ht="12.75" customHeight="1" x14ac:dyDescent="0.2">
      <c r="A6" s="14"/>
      <c r="B6" s="236" t="s">
        <v>3</v>
      </c>
      <c r="C6" s="236"/>
      <c r="D6" s="236"/>
      <c r="E6" s="236"/>
      <c r="F6" s="15"/>
      <c r="G6" s="143"/>
      <c r="H6" s="143"/>
      <c r="I6" s="143"/>
      <c r="J6" s="143"/>
      <c r="K6" s="237" t="s">
        <v>4</v>
      </c>
      <c r="L6" s="238"/>
      <c r="M6" s="238"/>
      <c r="N6" s="238"/>
      <c r="O6" s="221"/>
      <c r="P6" s="221"/>
      <c r="Q6" s="221"/>
      <c r="R6" s="221"/>
      <c r="S6" s="221"/>
      <c r="T6" s="9"/>
    </row>
    <row r="7" spans="1:35" ht="13.5" thickBot="1" x14ac:dyDescent="0.25">
      <c r="A7" s="18"/>
      <c r="B7" s="15"/>
      <c r="C7" s="15"/>
      <c r="D7" s="15"/>
      <c r="E7" s="15"/>
      <c r="F7" s="15"/>
      <c r="G7" s="19"/>
      <c r="H7" s="19"/>
      <c r="I7" s="19"/>
      <c r="J7" s="19"/>
      <c r="K7" s="16"/>
      <c r="L7" s="17"/>
      <c r="M7" s="17"/>
      <c r="N7" s="17"/>
      <c r="O7" s="17"/>
      <c r="P7" s="17"/>
      <c r="Q7" s="222" t="s">
        <v>5</v>
      </c>
      <c r="R7" s="222"/>
      <c r="S7" s="222"/>
      <c r="T7" s="9"/>
    </row>
    <row r="8" spans="1:35" ht="15" customHeight="1" thickTop="1" x14ac:dyDescent="0.2">
      <c r="A8" s="5"/>
      <c r="B8" s="223" t="s">
        <v>6</v>
      </c>
      <c r="C8" s="224"/>
      <c r="D8" s="224"/>
      <c r="E8" s="225"/>
      <c r="F8" s="226"/>
      <c r="G8" s="226"/>
      <c r="H8" s="226"/>
      <c r="I8" s="226"/>
      <c r="J8" s="226"/>
      <c r="K8" s="226"/>
      <c r="L8" s="226"/>
      <c r="M8" s="227"/>
      <c r="N8" s="228" t="s">
        <v>7</v>
      </c>
      <c r="O8" s="229"/>
      <c r="P8" s="20"/>
      <c r="Q8" s="230"/>
      <c r="R8" s="230"/>
      <c r="S8" s="231"/>
      <c r="T8" s="9"/>
    </row>
    <row r="9" spans="1:35" ht="15" customHeight="1" x14ac:dyDescent="0.2">
      <c r="A9" s="5"/>
      <c r="B9" s="206" t="s">
        <v>8</v>
      </c>
      <c r="C9" s="207"/>
      <c r="D9" s="207"/>
      <c r="E9" s="208"/>
      <c r="F9" s="209"/>
      <c r="G9" s="209"/>
      <c r="H9" s="209"/>
      <c r="I9" s="209"/>
      <c r="J9" s="209"/>
      <c r="K9" s="209"/>
      <c r="L9" s="209"/>
      <c r="M9" s="210"/>
      <c r="N9" s="211"/>
      <c r="O9" s="212"/>
      <c r="P9" s="21"/>
      <c r="Q9" s="215"/>
      <c r="R9" s="215"/>
      <c r="S9" s="214"/>
      <c r="T9" s="9"/>
    </row>
    <row r="10" spans="1:35" ht="15" customHeight="1" x14ac:dyDescent="0.2">
      <c r="A10" s="5"/>
      <c r="B10" s="206" t="s">
        <v>9</v>
      </c>
      <c r="C10" s="207"/>
      <c r="D10" s="207"/>
      <c r="E10" s="208"/>
      <c r="F10" s="209"/>
      <c r="G10" s="209"/>
      <c r="H10" s="209"/>
      <c r="I10" s="209"/>
      <c r="J10" s="209"/>
      <c r="K10" s="209"/>
      <c r="L10" s="209"/>
      <c r="M10" s="210"/>
      <c r="N10" s="211" t="s">
        <v>10</v>
      </c>
      <c r="O10" s="212"/>
      <c r="P10" s="21"/>
      <c r="Q10" s="213"/>
      <c r="R10" s="213"/>
      <c r="S10" s="214"/>
      <c r="T10" s="9"/>
    </row>
    <row r="11" spans="1:35" ht="15" customHeight="1" x14ac:dyDescent="0.2">
      <c r="A11" s="5"/>
      <c r="B11" s="206" t="s">
        <v>11</v>
      </c>
      <c r="C11" s="207"/>
      <c r="D11" s="207"/>
      <c r="E11" s="208"/>
      <c r="F11" s="209"/>
      <c r="G11" s="209"/>
      <c r="H11" s="209"/>
      <c r="I11" s="209"/>
      <c r="J11" s="209"/>
      <c r="K11" s="209"/>
      <c r="L11" s="209"/>
      <c r="M11" s="210"/>
      <c r="N11" s="211"/>
      <c r="O11" s="212"/>
      <c r="P11" s="21"/>
      <c r="Q11" s="215"/>
      <c r="R11" s="215"/>
      <c r="S11" s="214"/>
      <c r="T11" s="9"/>
    </row>
    <row r="12" spans="1:35" ht="15" customHeight="1" x14ac:dyDescent="0.2">
      <c r="A12" s="5"/>
      <c r="B12" s="206" t="s">
        <v>12</v>
      </c>
      <c r="C12" s="207"/>
      <c r="D12" s="207"/>
      <c r="E12" s="208"/>
      <c r="F12" s="209"/>
      <c r="G12" s="209"/>
      <c r="H12" s="209"/>
      <c r="I12" s="209"/>
      <c r="J12" s="209"/>
      <c r="K12" s="209"/>
      <c r="L12" s="209"/>
      <c r="M12" s="210"/>
      <c r="N12" s="211" t="s">
        <v>13</v>
      </c>
      <c r="O12" s="212"/>
      <c r="P12" s="22"/>
      <c r="Q12" s="213"/>
      <c r="R12" s="213"/>
      <c r="S12" s="214"/>
      <c r="T12" s="9"/>
    </row>
    <row r="13" spans="1:35" ht="15" customHeight="1" thickBot="1" x14ac:dyDescent="0.25">
      <c r="A13" s="5"/>
      <c r="B13" s="216"/>
      <c r="C13" s="217"/>
      <c r="D13" s="217"/>
      <c r="E13" s="218"/>
      <c r="F13" s="219"/>
      <c r="G13" s="219"/>
      <c r="H13" s="219"/>
      <c r="I13" s="219"/>
      <c r="J13" s="219"/>
      <c r="K13" s="219"/>
      <c r="L13" s="219"/>
      <c r="M13" s="220"/>
      <c r="N13" s="211"/>
      <c r="O13" s="212"/>
      <c r="P13" s="23"/>
      <c r="Q13" s="215"/>
      <c r="R13" s="215"/>
      <c r="S13" s="214"/>
      <c r="T13" s="9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</row>
    <row r="14" spans="1:35" ht="12.75" customHeight="1" thickTop="1" thickBot="1" x14ac:dyDescent="0.25">
      <c r="A14" s="25" t="s">
        <v>14</v>
      </c>
      <c r="B14" s="201" t="s">
        <v>15</v>
      </c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3"/>
      <c r="N14" s="26"/>
      <c r="O14" s="26"/>
      <c r="P14" s="26"/>
      <c r="Q14" s="27"/>
      <c r="R14" s="27"/>
      <c r="S14" s="28"/>
      <c r="T14" s="9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</row>
    <row r="15" spans="1:35" ht="3" customHeight="1" thickTop="1" x14ac:dyDescent="0.25">
      <c r="A15" s="5"/>
      <c r="B15" s="29"/>
      <c r="C15" s="29"/>
      <c r="D15" s="30"/>
      <c r="E15" s="30"/>
      <c r="F15" s="30"/>
      <c r="G15" s="30"/>
      <c r="H15" s="30"/>
      <c r="I15" s="30"/>
      <c r="J15" s="31"/>
      <c r="K15" s="30"/>
      <c r="L15" s="30"/>
      <c r="M15" s="30"/>
      <c r="N15" s="30"/>
      <c r="O15" s="30"/>
      <c r="P15" s="30"/>
      <c r="Q15" s="30"/>
      <c r="R15" s="30"/>
      <c r="S15" s="30"/>
      <c r="T15" s="9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</row>
    <row r="16" spans="1:35" ht="9.9499999999999993" customHeight="1" x14ac:dyDescent="0.2">
      <c r="A16" s="5"/>
      <c r="B16" s="187" t="s">
        <v>16</v>
      </c>
      <c r="C16" s="187"/>
      <c r="D16" s="187"/>
      <c r="E16" s="187"/>
      <c r="F16" s="187"/>
      <c r="G16" s="187"/>
      <c r="H16" s="187"/>
      <c r="I16" s="187"/>
      <c r="J16" s="188"/>
      <c r="K16" s="204" t="s">
        <v>17</v>
      </c>
      <c r="L16" s="205"/>
      <c r="M16" s="205"/>
      <c r="N16" s="205"/>
      <c r="O16" s="205"/>
      <c r="P16" s="205"/>
      <c r="Q16" s="205"/>
      <c r="R16" s="205"/>
      <c r="S16" s="205"/>
      <c r="T16" s="9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</row>
    <row r="17" spans="1:35" ht="9.9499999999999993" customHeight="1" x14ac:dyDescent="0.2">
      <c r="A17" s="5"/>
      <c r="B17" s="182" t="s">
        <v>18</v>
      </c>
      <c r="C17" s="182"/>
      <c r="D17" s="182"/>
      <c r="E17" s="33" t="s">
        <v>19</v>
      </c>
      <c r="F17" s="33"/>
      <c r="G17" s="182" t="s">
        <v>20</v>
      </c>
      <c r="H17" s="182"/>
      <c r="I17" s="32"/>
      <c r="J17" s="34" t="s">
        <v>19</v>
      </c>
      <c r="K17" s="194" t="s">
        <v>21</v>
      </c>
      <c r="L17" s="194"/>
      <c r="M17" s="36"/>
      <c r="N17" s="37" t="s">
        <v>19</v>
      </c>
      <c r="O17" s="24"/>
      <c r="P17" s="194" t="s">
        <v>22</v>
      </c>
      <c r="Q17" s="194"/>
      <c r="R17" s="36"/>
      <c r="S17" s="37" t="s">
        <v>19</v>
      </c>
      <c r="T17" s="9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</row>
    <row r="18" spans="1:35" ht="9.9499999999999993" customHeight="1" x14ac:dyDescent="0.2">
      <c r="A18" s="5"/>
      <c r="B18" s="198">
        <v>0.01</v>
      </c>
      <c r="C18" s="198"/>
      <c r="D18" s="39"/>
      <c r="E18" s="40"/>
      <c r="F18" s="41"/>
      <c r="G18" s="182" t="s">
        <v>23</v>
      </c>
      <c r="H18" s="182"/>
      <c r="I18" s="32"/>
      <c r="J18" s="42"/>
      <c r="K18" s="199">
        <f t="shared" ref="K18:K23" si="0">B18</f>
        <v>0.01</v>
      </c>
      <c r="L18" s="194"/>
      <c r="M18" s="37"/>
      <c r="N18" s="43"/>
      <c r="O18" s="37"/>
      <c r="P18" s="194" t="str">
        <f t="shared" ref="P18:P33" si="1">G18</f>
        <v>Craps</v>
      </c>
      <c r="Q18" s="194"/>
      <c r="R18" s="35"/>
      <c r="S18" s="43"/>
      <c r="T18" s="9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</row>
    <row r="19" spans="1:35" s="47" customFormat="1" ht="9.9499999999999993" customHeight="1" x14ac:dyDescent="0.2">
      <c r="A19" s="44"/>
      <c r="B19" s="198">
        <v>0.05</v>
      </c>
      <c r="C19" s="198"/>
      <c r="D19" s="39"/>
      <c r="E19" s="40"/>
      <c r="F19" s="41"/>
      <c r="G19" s="182" t="s">
        <v>24</v>
      </c>
      <c r="H19" s="182"/>
      <c r="I19" s="32"/>
      <c r="J19" s="42"/>
      <c r="K19" s="199">
        <f t="shared" si="0"/>
        <v>0.05</v>
      </c>
      <c r="L19" s="194"/>
      <c r="M19" s="37"/>
      <c r="N19" s="45"/>
      <c r="O19" s="37"/>
      <c r="P19" s="194" t="str">
        <f t="shared" si="1"/>
        <v>Roulette</v>
      </c>
      <c r="Q19" s="194"/>
      <c r="R19" s="35"/>
      <c r="S19" s="45"/>
      <c r="T19" s="46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</row>
    <row r="20" spans="1:35" s="47" customFormat="1" ht="9.9499999999999993" customHeight="1" x14ac:dyDescent="0.2">
      <c r="A20" s="44"/>
      <c r="B20" s="198">
        <v>0.1</v>
      </c>
      <c r="C20" s="198"/>
      <c r="D20" s="39"/>
      <c r="E20" s="40"/>
      <c r="F20" s="41"/>
      <c r="G20" s="182" t="s">
        <v>25</v>
      </c>
      <c r="H20" s="182"/>
      <c r="I20" s="32"/>
      <c r="J20" s="42"/>
      <c r="K20" s="199">
        <f t="shared" si="0"/>
        <v>0.1</v>
      </c>
      <c r="L20" s="194"/>
      <c r="M20" s="37"/>
      <c r="N20" s="45"/>
      <c r="O20" s="37"/>
      <c r="P20" s="194" t="str">
        <f>G20</f>
        <v>Twenty-One</v>
      </c>
      <c r="Q20" s="194"/>
      <c r="R20" s="35"/>
      <c r="S20" s="45"/>
      <c r="T20" s="46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</row>
    <row r="21" spans="1:35" s="47" customFormat="1" ht="9.9499999999999993" customHeight="1" x14ac:dyDescent="0.2">
      <c r="A21" s="44"/>
      <c r="B21" s="198">
        <v>0.25</v>
      </c>
      <c r="C21" s="198"/>
      <c r="D21" s="39"/>
      <c r="E21" s="40"/>
      <c r="F21" s="41"/>
      <c r="G21" s="182" t="s">
        <v>26</v>
      </c>
      <c r="H21" s="182"/>
      <c r="I21" s="32"/>
      <c r="J21" s="42"/>
      <c r="K21" s="199">
        <f t="shared" si="0"/>
        <v>0.25</v>
      </c>
      <c r="L21" s="194"/>
      <c r="M21" s="35"/>
      <c r="N21" s="45"/>
      <c r="O21" s="35"/>
      <c r="P21" s="194" t="str">
        <f t="shared" si="1"/>
        <v>Wheel of Fortune</v>
      </c>
      <c r="Q21" s="194"/>
      <c r="R21" s="35"/>
      <c r="S21" s="45"/>
      <c r="T21" s="46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</row>
    <row r="22" spans="1:35" s="47" customFormat="1" ht="9.9499999999999993" customHeight="1" x14ac:dyDescent="0.2">
      <c r="A22" s="44"/>
      <c r="B22" s="198">
        <v>0.5</v>
      </c>
      <c r="C22" s="198"/>
      <c r="D22" s="39"/>
      <c r="E22" s="40"/>
      <c r="F22" s="41"/>
      <c r="G22" s="182" t="s">
        <v>27</v>
      </c>
      <c r="H22" s="182"/>
      <c r="I22" s="32"/>
      <c r="J22" s="42"/>
      <c r="K22" s="199">
        <f t="shared" si="0"/>
        <v>0.5</v>
      </c>
      <c r="L22" s="194"/>
      <c r="M22" s="37"/>
      <c r="N22" s="45"/>
      <c r="O22" s="37"/>
      <c r="P22" s="194" t="str">
        <f t="shared" si="1"/>
        <v>Mini-Baccarat</v>
      </c>
      <c r="Q22" s="194"/>
      <c r="R22" s="35"/>
      <c r="S22" s="45"/>
      <c r="T22" s="46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</row>
    <row r="23" spans="1:35" s="47" customFormat="1" ht="9.9499999999999993" customHeight="1" x14ac:dyDescent="0.2">
      <c r="A23" s="44"/>
      <c r="B23" s="198">
        <v>1</v>
      </c>
      <c r="C23" s="198"/>
      <c r="D23" s="39"/>
      <c r="E23" s="40"/>
      <c r="F23" s="41"/>
      <c r="G23" s="182" t="s">
        <v>28</v>
      </c>
      <c r="H23" s="182"/>
      <c r="I23" s="32"/>
      <c r="J23" s="42"/>
      <c r="K23" s="199">
        <f t="shared" si="0"/>
        <v>1</v>
      </c>
      <c r="L23" s="194"/>
      <c r="M23" s="35"/>
      <c r="N23" s="45"/>
      <c r="O23" s="35"/>
      <c r="P23" s="194" t="str">
        <f t="shared" si="1"/>
        <v>Baccarat</v>
      </c>
      <c r="Q23" s="194"/>
      <c r="R23" s="35"/>
      <c r="S23" s="45"/>
      <c r="T23" s="46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</row>
    <row r="24" spans="1:35" s="47" customFormat="1" ht="9.9499999999999993" customHeight="1" x14ac:dyDescent="0.2">
      <c r="A24" s="44"/>
      <c r="B24" s="198">
        <v>5</v>
      </c>
      <c r="C24" s="198"/>
      <c r="D24" s="39"/>
      <c r="E24" s="40"/>
      <c r="F24" s="41"/>
      <c r="G24" s="182" t="s">
        <v>29</v>
      </c>
      <c r="H24" s="182"/>
      <c r="I24" s="32"/>
      <c r="J24" s="42"/>
      <c r="K24" s="199">
        <f t="shared" ref="K24:K31" si="2">B24</f>
        <v>5</v>
      </c>
      <c r="L24" s="194"/>
      <c r="M24" s="37"/>
      <c r="N24" s="45"/>
      <c r="O24" s="37"/>
      <c r="P24" s="194" t="str">
        <f t="shared" si="1"/>
        <v>Caribbean Stud</v>
      </c>
      <c r="Q24" s="194"/>
      <c r="R24" s="35"/>
      <c r="S24" s="43"/>
      <c r="T24" s="46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</row>
    <row r="25" spans="1:35" s="47" customFormat="1" ht="9.9499999999999993" customHeight="1" x14ac:dyDescent="0.2">
      <c r="A25" s="44"/>
      <c r="B25" s="38">
        <v>25</v>
      </c>
      <c r="C25" s="38"/>
      <c r="D25" s="39"/>
      <c r="E25" s="40"/>
      <c r="F25" s="41"/>
      <c r="G25" s="182" t="s">
        <v>30</v>
      </c>
      <c r="H25" s="182"/>
      <c r="I25" s="32"/>
      <c r="J25" s="42"/>
      <c r="K25" s="199">
        <f t="shared" si="2"/>
        <v>25</v>
      </c>
      <c r="L25" s="194"/>
      <c r="M25" s="36"/>
      <c r="N25" s="43"/>
      <c r="O25" s="36"/>
      <c r="P25" s="194" t="str">
        <f t="shared" si="1"/>
        <v>Let it Ride</v>
      </c>
      <c r="Q25" s="194"/>
      <c r="R25" s="35"/>
      <c r="S25" s="45"/>
      <c r="T25" s="46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</row>
    <row r="26" spans="1:35" s="47" customFormat="1" ht="9.9499999999999993" customHeight="1" x14ac:dyDescent="0.2">
      <c r="A26" s="44"/>
      <c r="B26" s="38">
        <v>100</v>
      </c>
      <c r="C26" s="38"/>
      <c r="D26" s="39"/>
      <c r="E26" s="40"/>
      <c r="F26" s="41"/>
      <c r="G26" s="182" t="s">
        <v>31</v>
      </c>
      <c r="H26" s="182"/>
      <c r="I26" s="32"/>
      <c r="J26" s="42"/>
      <c r="K26" s="199">
        <f t="shared" si="2"/>
        <v>100</v>
      </c>
      <c r="L26" s="194"/>
      <c r="M26" s="37"/>
      <c r="N26" s="45"/>
      <c r="O26" s="37"/>
      <c r="P26" s="194" t="str">
        <f t="shared" si="1"/>
        <v>Pai Gow</v>
      </c>
      <c r="Q26" s="194"/>
      <c r="R26" s="35"/>
      <c r="S26" s="45"/>
      <c r="T26" s="46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</row>
    <row r="27" spans="1:35" s="47" customFormat="1" ht="9.9499999999999993" customHeight="1" x14ac:dyDescent="0.2">
      <c r="A27" s="44"/>
      <c r="B27" s="38">
        <v>500</v>
      </c>
      <c r="C27" s="38"/>
      <c r="D27" s="39"/>
      <c r="E27" s="40"/>
      <c r="F27" s="41"/>
      <c r="G27" s="182" t="s">
        <v>32</v>
      </c>
      <c r="H27" s="182"/>
      <c r="I27" s="32"/>
      <c r="J27" s="42"/>
      <c r="K27" s="199">
        <f t="shared" si="2"/>
        <v>500</v>
      </c>
      <c r="L27" s="194"/>
      <c r="M27" s="37"/>
      <c r="N27" s="45"/>
      <c r="O27" s="37"/>
      <c r="P27" s="194" t="str">
        <f t="shared" si="1"/>
        <v>Pai Gow Poker</v>
      </c>
      <c r="Q27" s="194"/>
      <c r="R27" s="35"/>
      <c r="S27" s="45"/>
      <c r="T27" s="46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</row>
    <row r="28" spans="1:35" s="47" customFormat="1" ht="9.9499999999999993" customHeight="1" x14ac:dyDescent="0.2">
      <c r="A28" s="44"/>
      <c r="B28" s="38" t="s">
        <v>34</v>
      </c>
      <c r="C28" s="38"/>
      <c r="D28" s="39"/>
      <c r="E28" s="40"/>
      <c r="F28" s="41"/>
      <c r="G28" s="182" t="s">
        <v>33</v>
      </c>
      <c r="H28" s="182"/>
      <c r="I28" s="32"/>
      <c r="J28" s="42"/>
      <c r="K28" s="199" t="str">
        <f t="shared" si="2"/>
        <v>Mobile Gaming</v>
      </c>
      <c r="L28" s="194"/>
      <c r="M28" s="36"/>
      <c r="N28" s="45"/>
      <c r="O28" s="36"/>
      <c r="P28" s="194" t="str">
        <f t="shared" si="1"/>
        <v>3-Card Poker</v>
      </c>
      <c r="Q28" s="194"/>
      <c r="R28" s="35"/>
      <c r="S28" s="43"/>
      <c r="T28" s="46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</row>
    <row r="29" spans="1:35" s="47" customFormat="1" ht="9.9499999999999993" customHeight="1" x14ac:dyDescent="0.2">
      <c r="A29" s="44"/>
      <c r="B29" s="198" t="s">
        <v>36</v>
      </c>
      <c r="C29" s="198"/>
      <c r="D29" s="39"/>
      <c r="E29" s="40"/>
      <c r="F29" s="41"/>
      <c r="G29" s="182" t="s">
        <v>108</v>
      </c>
      <c r="H29" s="182"/>
      <c r="I29" s="32"/>
      <c r="J29" s="42"/>
      <c r="K29" s="199" t="str">
        <f>B29</f>
        <v>Multi-Denomination</v>
      </c>
      <c r="L29" s="194"/>
      <c r="M29" s="36"/>
      <c r="N29" s="45"/>
      <c r="O29" s="36"/>
      <c r="P29" s="194" t="str">
        <f>G29</f>
        <v>Ultimate Texas Hold'em</v>
      </c>
      <c r="Q29" s="194"/>
      <c r="R29" s="35"/>
      <c r="S29" s="43"/>
      <c r="T29" s="46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</row>
    <row r="30" spans="1:35" s="47" customFormat="1" ht="9.9499999999999993" customHeight="1" x14ac:dyDescent="0.2">
      <c r="A30" s="44"/>
      <c r="D30" s="39"/>
      <c r="E30" s="140"/>
      <c r="F30" s="41"/>
      <c r="G30" s="182" t="s">
        <v>35</v>
      </c>
      <c r="H30" s="182"/>
      <c r="I30" s="32"/>
      <c r="J30" s="42"/>
      <c r="M30" s="37"/>
      <c r="N30" s="136"/>
      <c r="O30" s="37"/>
      <c r="P30" s="194" t="str">
        <f t="shared" si="1"/>
        <v>Keno</v>
      </c>
      <c r="Q30" s="194"/>
      <c r="R30" s="35"/>
      <c r="S30" s="45"/>
      <c r="T30" s="46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</row>
    <row r="31" spans="1:35" s="47" customFormat="1" ht="9.9499999999999993" customHeight="1" x14ac:dyDescent="0.2">
      <c r="A31" s="44"/>
      <c r="D31" s="39"/>
      <c r="E31" s="141"/>
      <c r="F31" s="32"/>
      <c r="G31" s="182" t="s">
        <v>37</v>
      </c>
      <c r="H31" s="182"/>
      <c r="I31" s="32"/>
      <c r="J31" s="42"/>
      <c r="K31" s="199">
        <f t="shared" si="2"/>
        <v>0</v>
      </c>
      <c r="L31" s="194"/>
      <c r="M31" s="35"/>
      <c r="N31" s="139"/>
      <c r="O31" s="35"/>
      <c r="P31" s="194" t="str">
        <f t="shared" si="1"/>
        <v>Bingo</v>
      </c>
      <c r="Q31" s="194"/>
      <c r="R31" s="35"/>
      <c r="S31" s="43"/>
      <c r="T31" s="46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</row>
    <row r="32" spans="1:35" s="54" customFormat="1" ht="9.9499999999999993" customHeight="1" x14ac:dyDescent="0.2">
      <c r="A32" s="49"/>
      <c r="B32" s="50"/>
      <c r="C32" s="50"/>
      <c r="D32" s="50"/>
      <c r="E32" s="33"/>
      <c r="F32" s="50"/>
      <c r="G32" s="182" t="s">
        <v>38</v>
      </c>
      <c r="H32" s="182"/>
      <c r="I32" s="32"/>
      <c r="J32" s="42"/>
      <c r="K32" s="200"/>
      <c r="L32" s="200"/>
      <c r="M32" s="37"/>
      <c r="N32" s="51"/>
      <c r="O32" s="52"/>
      <c r="P32" s="194" t="str">
        <f t="shared" si="1"/>
        <v>Race Book</v>
      </c>
      <c r="Q32" s="194"/>
      <c r="R32" s="37"/>
      <c r="S32" s="45"/>
      <c r="T32" s="53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</row>
    <row r="33" spans="1:35" s="54" customFormat="1" ht="9.9499999999999993" customHeight="1" x14ac:dyDescent="0.2">
      <c r="A33" s="49"/>
      <c r="B33" s="56"/>
      <c r="C33" s="56"/>
      <c r="D33" s="56"/>
      <c r="E33" s="57"/>
      <c r="F33" s="56"/>
      <c r="G33" s="182" t="s">
        <v>39</v>
      </c>
      <c r="H33" s="182"/>
      <c r="I33" s="32"/>
      <c r="J33" s="58"/>
      <c r="K33" s="59"/>
      <c r="L33" s="59"/>
      <c r="M33" s="59"/>
      <c r="N33" s="60"/>
      <c r="O33" s="59"/>
      <c r="P33" s="196" t="str">
        <f t="shared" si="1"/>
        <v>Sports Pool</v>
      </c>
      <c r="Q33" s="196"/>
      <c r="R33" s="37"/>
      <c r="S33" s="43"/>
      <c r="T33" s="53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</row>
    <row r="34" spans="1:35" s="54" customFormat="1" ht="9.9499999999999993" customHeight="1" x14ac:dyDescent="0.2">
      <c r="A34" s="49"/>
      <c r="B34" s="182" t="s">
        <v>40</v>
      </c>
      <c r="C34" s="182"/>
      <c r="D34" s="182"/>
      <c r="E34" s="33"/>
      <c r="F34" s="32"/>
      <c r="G34" s="192" t="s">
        <v>41</v>
      </c>
      <c r="H34" s="192"/>
      <c r="I34" s="61"/>
      <c r="J34" s="62"/>
      <c r="K34" s="197" t="str">
        <f>B34</f>
        <v xml:space="preserve">Additional Denominations   </v>
      </c>
      <c r="L34" s="194"/>
      <c r="M34" s="194"/>
      <c r="N34" s="36"/>
      <c r="O34" s="63"/>
      <c r="P34" s="196" t="str">
        <f>G34</f>
        <v xml:space="preserve">Additional Games </v>
      </c>
      <c r="Q34" s="196"/>
      <c r="R34" s="37"/>
      <c r="S34" s="36"/>
      <c r="T34" s="53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</row>
    <row r="35" spans="1:35" s="54" customFormat="1" ht="9.9499999999999993" customHeight="1" x14ac:dyDescent="0.2">
      <c r="A35" s="49"/>
      <c r="B35" s="50" t="s">
        <v>42</v>
      </c>
      <c r="C35" s="50"/>
      <c r="D35" s="50"/>
      <c r="E35" s="33"/>
      <c r="F35" s="50"/>
      <c r="G35" s="192" t="s">
        <v>42</v>
      </c>
      <c r="H35" s="192"/>
      <c r="I35" s="61"/>
      <c r="J35" s="62"/>
      <c r="K35" s="194" t="str">
        <f>B35</f>
        <v>(Describe Below)</v>
      </c>
      <c r="L35" s="194"/>
      <c r="M35" s="35"/>
      <c r="N35" s="64"/>
      <c r="O35" s="65"/>
      <c r="P35" s="196" t="str">
        <f>G35</f>
        <v>(Describe Below)</v>
      </c>
      <c r="Q35" s="196"/>
      <c r="R35" s="37"/>
      <c r="S35" s="36"/>
      <c r="T35" s="53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</row>
    <row r="36" spans="1:35" s="54" customFormat="1" ht="9.9499999999999993" customHeight="1" x14ac:dyDescent="0.2">
      <c r="A36" s="49"/>
      <c r="B36" s="191"/>
      <c r="C36" s="191"/>
      <c r="D36" s="39"/>
      <c r="E36" s="43"/>
      <c r="F36" s="61"/>
      <c r="G36" s="191"/>
      <c r="H36" s="191"/>
      <c r="I36" s="66"/>
      <c r="J36" s="67"/>
      <c r="K36" s="195"/>
      <c r="L36" s="191"/>
      <c r="M36" s="37"/>
      <c r="N36" s="43"/>
      <c r="O36" s="65"/>
      <c r="P36" s="232"/>
      <c r="Q36" s="232"/>
      <c r="R36" s="37"/>
      <c r="S36" s="138"/>
      <c r="T36" s="53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</row>
    <row r="37" spans="1:35" s="54" customFormat="1" ht="9.9499999999999993" customHeight="1" x14ac:dyDescent="0.2">
      <c r="A37" s="49"/>
      <c r="B37" s="191"/>
      <c r="C37" s="191"/>
      <c r="D37" s="61"/>
      <c r="E37" s="45"/>
      <c r="F37" s="61"/>
      <c r="G37" s="191"/>
      <c r="H37" s="191"/>
      <c r="I37" s="66"/>
      <c r="J37" s="137"/>
      <c r="K37" s="191"/>
      <c r="L37" s="191"/>
      <c r="M37" s="37"/>
      <c r="N37" s="43"/>
      <c r="O37" s="65"/>
      <c r="P37" s="191"/>
      <c r="Q37" s="191"/>
      <c r="R37" s="37"/>
      <c r="S37" s="43"/>
      <c r="T37" s="53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</row>
    <row r="38" spans="1:35" s="54" customFormat="1" ht="9.9499999999999993" customHeight="1" x14ac:dyDescent="0.2">
      <c r="A38" s="49"/>
      <c r="B38" s="191"/>
      <c r="C38" s="191"/>
      <c r="D38" s="61"/>
      <c r="E38" s="45"/>
      <c r="F38" s="61"/>
      <c r="G38" s="191"/>
      <c r="H38" s="191"/>
      <c r="I38" s="66"/>
      <c r="J38" s="132"/>
      <c r="K38" s="191"/>
      <c r="L38" s="191"/>
      <c r="M38" s="37"/>
      <c r="N38" s="43"/>
      <c r="O38" s="65"/>
      <c r="P38" s="191"/>
      <c r="Q38" s="191"/>
      <c r="R38" s="37"/>
      <c r="S38" s="45"/>
      <c r="T38" s="53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</row>
    <row r="39" spans="1:35" s="54" customFormat="1" ht="9.9499999999999993" customHeight="1" x14ac:dyDescent="0.2">
      <c r="A39" s="49"/>
      <c r="B39" s="50"/>
      <c r="C39" s="50"/>
      <c r="D39" s="61"/>
      <c r="E39" s="61"/>
      <c r="F39" s="61"/>
      <c r="G39" s="61"/>
      <c r="H39" s="66"/>
      <c r="I39" s="66"/>
      <c r="J39" s="68"/>
      <c r="K39" s="37"/>
      <c r="L39" s="37"/>
      <c r="M39" s="37"/>
      <c r="N39" s="37"/>
      <c r="O39" s="37"/>
      <c r="P39" s="37"/>
      <c r="Q39" s="37"/>
      <c r="R39" s="37"/>
      <c r="S39" s="37"/>
      <c r="T39" s="53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</row>
    <row r="40" spans="1:35" s="54" customFormat="1" ht="9.9499999999999993" customHeight="1" thickBot="1" x14ac:dyDescent="0.25">
      <c r="A40" s="49"/>
      <c r="B40" s="182" t="s">
        <v>43</v>
      </c>
      <c r="C40" s="182"/>
      <c r="D40" s="69"/>
      <c r="E40" s="130">
        <f>SUM(E18:E38)</f>
        <v>0</v>
      </c>
      <c r="F40" s="69"/>
      <c r="G40" s="192" t="s">
        <v>44</v>
      </c>
      <c r="H40" s="192"/>
      <c r="I40" s="70"/>
      <c r="J40" s="131">
        <f>SUM(J18:J38)</f>
        <v>0</v>
      </c>
      <c r="K40" s="193" t="s">
        <v>45</v>
      </c>
      <c r="L40" s="182"/>
      <c r="M40" s="36"/>
      <c r="N40" s="71">
        <f>SUM(N18:N38)</f>
        <v>0</v>
      </c>
      <c r="O40" s="36"/>
      <c r="P40" s="182" t="s">
        <v>46</v>
      </c>
      <c r="Q40" s="182"/>
      <c r="R40" s="37"/>
      <c r="S40" s="71">
        <f>SUM(S18:S39)</f>
        <v>0</v>
      </c>
      <c r="T40" s="53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</row>
    <row r="41" spans="1:35" s="55" customFormat="1" ht="6" customHeight="1" thickTop="1" thickBot="1" x14ac:dyDescent="0.25">
      <c r="A41" s="49"/>
      <c r="B41" s="72"/>
      <c r="C41" s="72"/>
      <c r="D41" s="73"/>
      <c r="E41" s="73"/>
      <c r="F41" s="73"/>
      <c r="G41" s="73"/>
      <c r="H41" s="74"/>
      <c r="I41" s="74"/>
      <c r="J41" s="75"/>
      <c r="K41" s="76"/>
      <c r="L41" s="76"/>
      <c r="M41" s="76"/>
      <c r="N41" s="76"/>
      <c r="O41" s="76"/>
      <c r="P41" s="76"/>
      <c r="Q41" s="72"/>
      <c r="R41" s="72"/>
      <c r="S41" s="72"/>
      <c r="T41" s="53"/>
    </row>
    <row r="42" spans="1:35" s="54" customFormat="1" ht="9.9499999999999993" customHeight="1" thickTop="1" x14ac:dyDescent="0.2">
      <c r="A42" s="49"/>
      <c r="B42" s="186" t="s">
        <v>47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53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</row>
    <row r="43" spans="1:35" s="54" customFormat="1" ht="11.25" x14ac:dyDescent="0.2">
      <c r="A43" s="49"/>
      <c r="B43" s="187" t="s">
        <v>48</v>
      </c>
      <c r="C43" s="187"/>
      <c r="D43" s="187"/>
      <c r="E43" s="187"/>
      <c r="F43" s="187"/>
      <c r="G43" s="187"/>
      <c r="H43" s="187"/>
      <c r="I43" s="187"/>
      <c r="J43" s="188"/>
      <c r="K43" s="187" t="s">
        <v>104</v>
      </c>
      <c r="L43" s="187"/>
      <c r="M43" s="187"/>
      <c r="N43" s="187"/>
      <c r="O43" s="187"/>
      <c r="P43" s="187"/>
      <c r="Q43" s="187"/>
      <c r="R43" s="187"/>
      <c r="S43" s="187"/>
      <c r="T43" s="53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</row>
    <row r="44" spans="1:35" s="54" customFormat="1" ht="9.9499999999999993" customHeight="1" x14ac:dyDescent="0.2">
      <c r="A44" s="49"/>
      <c r="B44" s="182" t="s">
        <v>49</v>
      </c>
      <c r="C44" s="182"/>
      <c r="D44" s="51"/>
      <c r="E44" s="133"/>
      <c r="F44" s="51"/>
      <c r="G44" s="51"/>
      <c r="H44" s="66"/>
      <c r="I44" s="66"/>
      <c r="J44" s="34"/>
      <c r="K44" s="182" t="str">
        <f>B44</f>
        <v>Poker</v>
      </c>
      <c r="L44" s="182"/>
      <c r="M44" s="183"/>
      <c r="N44" s="183"/>
      <c r="O44" s="50"/>
      <c r="P44" s="189" t="s">
        <v>50</v>
      </c>
      <c r="Q44" s="189"/>
      <c r="R44" s="190"/>
      <c r="S44" s="190"/>
      <c r="T44" s="53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</row>
    <row r="45" spans="1:35" s="47" customFormat="1" ht="9.9499999999999993" customHeight="1" x14ac:dyDescent="0.2">
      <c r="A45" s="44"/>
      <c r="B45" s="182" t="s">
        <v>51</v>
      </c>
      <c r="C45" s="182"/>
      <c r="D45" s="48"/>
      <c r="E45" s="133"/>
      <c r="F45" s="50"/>
      <c r="G45" s="50"/>
      <c r="H45" s="50"/>
      <c r="I45" s="50"/>
      <c r="J45" s="68"/>
      <c r="K45" s="182" t="str">
        <f>B45</f>
        <v>Interactive Poker</v>
      </c>
      <c r="L45" s="182"/>
      <c r="M45" s="183"/>
      <c r="N45" s="183"/>
      <c r="O45" s="50"/>
      <c r="P45" s="50"/>
      <c r="Q45" s="50"/>
      <c r="R45" s="50"/>
      <c r="S45" s="50"/>
      <c r="T45" s="46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35" s="47" customFormat="1" ht="9.9499999999999993" customHeight="1" x14ac:dyDescent="0.2">
      <c r="A46" s="44"/>
      <c r="B46" s="32" t="s">
        <v>52</v>
      </c>
      <c r="C46" s="50"/>
      <c r="D46" s="48"/>
      <c r="E46" s="133"/>
      <c r="F46" s="50"/>
      <c r="G46" s="50"/>
      <c r="H46" s="50"/>
      <c r="I46" s="50"/>
      <c r="J46" s="68"/>
      <c r="K46" s="182" t="str">
        <f>B46</f>
        <v>Other Card Games</v>
      </c>
      <c r="L46" s="182"/>
      <c r="M46" s="184"/>
      <c r="N46" s="184"/>
      <c r="O46" s="50"/>
      <c r="P46" s="50"/>
      <c r="Q46" s="50"/>
      <c r="R46" s="50"/>
      <c r="S46" s="50"/>
      <c r="T46" s="46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</row>
    <row r="47" spans="1:35" s="47" customFormat="1" ht="3" customHeight="1" x14ac:dyDescent="0.2">
      <c r="A47" s="44"/>
      <c r="B47" s="50"/>
      <c r="C47" s="50"/>
      <c r="D47" s="48"/>
      <c r="E47" s="50"/>
      <c r="F47" s="50"/>
      <c r="G47" s="50"/>
      <c r="H47" s="50"/>
      <c r="I47" s="50"/>
      <c r="J47" s="68"/>
      <c r="K47" s="32"/>
      <c r="L47" s="32"/>
      <c r="M47" s="33"/>
      <c r="N47" s="33"/>
      <c r="O47" s="50"/>
      <c r="P47" s="50"/>
      <c r="Q47" s="50"/>
      <c r="R47" s="50"/>
      <c r="S47" s="50"/>
      <c r="T47" s="46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  <row r="48" spans="1:35" s="47" customFormat="1" ht="9.9499999999999993" customHeight="1" thickBot="1" x14ac:dyDescent="0.25">
      <c r="A48" s="77"/>
      <c r="B48" s="182" t="s">
        <v>53</v>
      </c>
      <c r="C48" s="182"/>
      <c r="D48" s="36"/>
      <c r="E48" s="134">
        <f>SUM(E44:E46)</f>
        <v>0</v>
      </c>
      <c r="F48" s="78"/>
      <c r="G48" s="78"/>
      <c r="H48" s="78"/>
      <c r="I48" s="78"/>
      <c r="J48" s="79"/>
      <c r="K48" s="38" t="s">
        <v>53</v>
      </c>
      <c r="L48" s="38"/>
      <c r="M48" s="185">
        <f>SUM(M44:N46)</f>
        <v>0</v>
      </c>
      <c r="N48" s="185"/>
      <c r="O48" s="33"/>
      <c r="P48" s="33"/>
      <c r="Q48" s="33"/>
      <c r="R48" s="33"/>
      <c r="S48" s="33"/>
      <c r="T48" s="46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</row>
    <row r="49" spans="1:35" s="47" customFormat="1" ht="3" customHeight="1" thickTop="1" x14ac:dyDescent="0.2">
      <c r="A49" s="77"/>
      <c r="B49" s="35"/>
      <c r="C49" s="35"/>
      <c r="D49" s="36"/>
      <c r="E49" s="78"/>
      <c r="F49" s="78"/>
      <c r="G49" s="78"/>
      <c r="H49" s="78"/>
      <c r="I49" s="78"/>
      <c r="J49" s="79"/>
      <c r="K49" s="38"/>
      <c r="L49" s="38"/>
      <c r="M49" s="33"/>
      <c r="N49" s="33"/>
      <c r="O49" s="33"/>
      <c r="P49" s="33"/>
      <c r="Q49" s="33"/>
      <c r="R49" s="33"/>
      <c r="S49" s="33"/>
      <c r="T49" s="46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</row>
    <row r="50" spans="1:35" ht="1.5" customHeight="1" thickBot="1" x14ac:dyDescent="0.25">
      <c r="A50" s="5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9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</row>
    <row r="51" spans="1:35" ht="12.75" customHeight="1" thickTop="1" x14ac:dyDescent="0.2">
      <c r="A51" s="5"/>
      <c r="B51" s="81"/>
      <c r="C51" s="81"/>
      <c r="D51" s="178" t="s">
        <v>54</v>
      </c>
      <c r="E51" s="178"/>
      <c r="F51" s="178"/>
      <c r="G51" s="178"/>
      <c r="H51" s="178"/>
      <c r="I51" s="82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9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</row>
    <row r="52" spans="1:35" ht="12.75" customHeight="1" x14ac:dyDescent="0.2">
      <c r="A52" s="5"/>
      <c r="B52" s="84" t="s">
        <v>55</v>
      </c>
      <c r="C52" s="84"/>
      <c r="D52" s="179" t="s">
        <v>56</v>
      </c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80"/>
      <c r="Q52" s="167">
        <f>E40</f>
        <v>0</v>
      </c>
      <c r="R52" s="168"/>
      <c r="S52" s="169"/>
      <c r="T52" s="9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</row>
    <row r="53" spans="1:35" ht="3" customHeight="1" x14ac:dyDescent="0.2">
      <c r="A53" s="5"/>
      <c r="B53" s="84"/>
      <c r="C53" s="84"/>
      <c r="D53" s="85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7"/>
      <c r="P53" s="87"/>
      <c r="Q53" s="24"/>
      <c r="R53" s="24"/>
      <c r="S53" s="24"/>
      <c r="T53" s="9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</row>
    <row r="54" spans="1:35" x14ac:dyDescent="0.2">
      <c r="A54" s="5"/>
      <c r="B54" s="88" t="s">
        <v>57</v>
      </c>
      <c r="C54" s="84"/>
      <c r="D54" s="179" t="s">
        <v>58</v>
      </c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89" t="s">
        <v>59</v>
      </c>
      <c r="Q54" s="153">
        <f>Q52*20</f>
        <v>0</v>
      </c>
      <c r="R54" s="153"/>
      <c r="S54" s="153"/>
      <c r="T54" s="9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</row>
    <row r="55" spans="1:35" ht="3" customHeight="1" x14ac:dyDescent="0.2">
      <c r="A55" s="5"/>
      <c r="B55" s="84"/>
      <c r="C55" s="84"/>
      <c r="D55" s="85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7"/>
      <c r="P55" s="87"/>
      <c r="Q55" s="24"/>
      <c r="R55" s="24"/>
      <c r="S55" s="24"/>
      <c r="T55" s="9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</row>
    <row r="56" spans="1:35" x14ac:dyDescent="0.2">
      <c r="A56" s="5"/>
      <c r="B56" s="88" t="s">
        <v>60</v>
      </c>
      <c r="C56" s="84"/>
      <c r="D56" s="179" t="s">
        <v>61</v>
      </c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80"/>
      <c r="Q56" s="167">
        <f>J40</f>
        <v>0</v>
      </c>
      <c r="R56" s="168"/>
      <c r="S56" s="169"/>
      <c r="T56" s="9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</row>
    <row r="57" spans="1:35" ht="3" customHeight="1" x14ac:dyDescent="0.2">
      <c r="A57" s="5"/>
      <c r="B57" s="88"/>
      <c r="C57" s="84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90"/>
      <c r="P57" s="87"/>
      <c r="Q57" s="91"/>
      <c r="R57" s="91"/>
      <c r="S57" s="91"/>
      <c r="T57" s="9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</row>
    <row r="58" spans="1:35" x14ac:dyDescent="0.2">
      <c r="A58" s="5"/>
      <c r="B58" s="88" t="s">
        <v>62</v>
      </c>
      <c r="C58" s="84"/>
      <c r="D58" s="179" t="s">
        <v>63</v>
      </c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87"/>
      <c r="P58" s="89"/>
      <c r="Q58" s="153">
        <f>IF(Q56=" ",0,VLOOKUP(Q56,'Fee Schedule'!A1:B252,2,FALSE))</f>
        <v>0</v>
      </c>
      <c r="R58" s="153"/>
      <c r="S58" s="153"/>
      <c r="T58" s="9"/>
      <c r="U58" s="181"/>
      <c r="V58" s="181"/>
      <c r="W58" s="181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</row>
    <row r="59" spans="1:35" ht="3" customHeight="1" x14ac:dyDescent="0.2">
      <c r="A59" s="5"/>
      <c r="B59" s="84"/>
      <c r="C59" s="84"/>
      <c r="D59" s="85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7"/>
      <c r="P59" s="87"/>
      <c r="Q59" s="24"/>
      <c r="R59" s="24"/>
      <c r="S59" s="24"/>
      <c r="T59" s="9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</row>
    <row r="60" spans="1:35" ht="12.75" customHeight="1" x14ac:dyDescent="0.2">
      <c r="A60" s="5"/>
      <c r="B60" s="88" t="s">
        <v>64</v>
      </c>
      <c r="C60" s="88"/>
      <c r="D60" s="160" t="s">
        <v>65</v>
      </c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87"/>
      <c r="P60" s="135" t="s">
        <v>59</v>
      </c>
      <c r="Q60" s="153">
        <f>Q54+Q58</f>
        <v>0</v>
      </c>
      <c r="R60" s="153"/>
      <c r="S60" s="153"/>
      <c r="T60" s="9"/>
      <c r="U60" s="24"/>
      <c r="V60" s="162"/>
      <c r="W60" s="162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</row>
    <row r="61" spans="1:35" ht="3" customHeight="1" x14ac:dyDescent="0.2">
      <c r="A61" s="5"/>
      <c r="B61" s="84"/>
      <c r="C61" s="84"/>
      <c r="D61" s="176"/>
      <c r="E61" s="176"/>
      <c r="F61" s="176"/>
      <c r="G61" s="176"/>
      <c r="H61" s="176"/>
      <c r="I61" s="176"/>
      <c r="J61" s="176"/>
      <c r="K61" s="176"/>
      <c r="L61" s="177"/>
      <c r="M61" s="177"/>
      <c r="N61" s="177"/>
      <c r="O61" s="87"/>
      <c r="P61" s="87"/>
      <c r="Q61" s="87"/>
      <c r="R61" s="87"/>
      <c r="S61" s="87"/>
      <c r="T61" s="9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</row>
    <row r="62" spans="1:35" ht="12.75" customHeight="1" x14ac:dyDescent="0.2">
      <c r="A62" s="5"/>
      <c r="B62" s="84"/>
      <c r="C62" s="84"/>
      <c r="D62" s="170" t="s">
        <v>66</v>
      </c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87"/>
      <c r="R62" s="87"/>
      <c r="S62" s="87"/>
      <c r="T62" s="9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</row>
    <row r="63" spans="1:35" ht="3" customHeight="1" x14ac:dyDescent="0.2">
      <c r="A63" s="5"/>
      <c r="B63" s="84"/>
      <c r="C63" s="84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87"/>
      <c r="P63" s="87"/>
      <c r="Q63" s="87"/>
      <c r="R63" s="87"/>
      <c r="S63" s="87"/>
      <c r="T63" s="9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</row>
    <row r="64" spans="1:35" ht="12.75" customHeight="1" x14ac:dyDescent="0.2">
      <c r="A64" s="5"/>
      <c r="B64" s="84"/>
      <c r="C64" s="84"/>
      <c r="D64" s="171" t="s">
        <v>67</v>
      </c>
      <c r="E64" s="171"/>
      <c r="F64" s="171"/>
      <c r="G64" s="171"/>
      <c r="H64" s="172"/>
      <c r="I64" s="173"/>
      <c r="J64" s="174"/>
      <c r="K64" s="175"/>
      <c r="L64" s="84"/>
      <c r="M64" s="84"/>
      <c r="N64" s="84"/>
      <c r="O64" s="87"/>
      <c r="P64" s="87"/>
      <c r="Q64" s="87"/>
      <c r="R64" s="87"/>
      <c r="S64" s="87"/>
      <c r="T64" s="9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</row>
    <row r="65" spans="1:35" ht="3" customHeight="1" x14ac:dyDescent="0.2">
      <c r="A65" s="5"/>
      <c r="B65" s="84"/>
      <c r="C65" s="84"/>
      <c r="D65" s="88"/>
      <c r="E65" s="88"/>
      <c r="F65" s="88"/>
      <c r="G65" s="88"/>
      <c r="H65" s="93"/>
      <c r="I65" s="93"/>
      <c r="J65" s="93"/>
      <c r="K65" s="84"/>
      <c r="L65" s="84"/>
      <c r="M65" s="84"/>
      <c r="N65" s="84"/>
      <c r="O65" s="87"/>
      <c r="P65" s="87"/>
      <c r="Q65" s="87"/>
      <c r="R65" s="87"/>
      <c r="S65" s="87"/>
      <c r="T65" s="9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</row>
    <row r="66" spans="1:35" ht="12.75" customHeight="1" x14ac:dyDescent="0.2">
      <c r="A66" s="5"/>
      <c r="B66" s="88" t="s">
        <v>68</v>
      </c>
      <c r="C66" s="88"/>
      <c r="D66" s="152" t="s">
        <v>69</v>
      </c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66"/>
      <c r="Q66" s="167">
        <f>N40</f>
        <v>0</v>
      </c>
      <c r="R66" s="168"/>
      <c r="S66" s="169"/>
      <c r="T66" s="9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</row>
    <row r="67" spans="1:35" ht="3" customHeight="1" x14ac:dyDescent="0.2">
      <c r="A67" s="5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95"/>
      <c r="P67" s="95"/>
      <c r="Q67" s="96"/>
      <c r="R67" s="96"/>
      <c r="S67" s="96"/>
      <c r="T67" s="9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</row>
    <row r="68" spans="1:35" ht="12.75" customHeight="1" x14ac:dyDescent="0.2">
      <c r="A68" s="5"/>
      <c r="B68" s="88" t="s">
        <v>70</v>
      </c>
      <c r="C68" s="88"/>
      <c r="D68" s="171" t="s">
        <v>71</v>
      </c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89" t="s">
        <v>59</v>
      </c>
      <c r="Q68" s="153">
        <f>IF(I64=0,0,IF(Q52+Q56=" ",Q66*20,IF(Q52+Q56=0,Q66*20,IF(Q52+Q56&gt;0,0))))</f>
        <v>0</v>
      </c>
      <c r="R68" s="153"/>
      <c r="S68" s="153"/>
      <c r="T68" s="9"/>
      <c r="U68" s="24"/>
      <c r="V68" s="162"/>
      <c r="W68" s="157"/>
      <c r="X68" s="157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</row>
    <row r="69" spans="1:35" ht="3" customHeight="1" x14ac:dyDescent="0.2">
      <c r="A69" s="5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95"/>
      <c r="P69" s="95"/>
      <c r="Q69" s="96"/>
      <c r="R69" s="96"/>
      <c r="S69" s="96"/>
      <c r="T69" s="9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</row>
    <row r="70" spans="1:35" ht="12.75" customHeight="1" x14ac:dyDescent="0.2">
      <c r="A70" s="5"/>
      <c r="B70" s="88" t="s">
        <v>72</v>
      </c>
      <c r="C70" s="88"/>
      <c r="D70" s="152" t="s">
        <v>73</v>
      </c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84"/>
      <c r="P70" s="84"/>
      <c r="Q70" s="163"/>
      <c r="R70" s="164"/>
      <c r="S70" s="165"/>
      <c r="T70" s="9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</row>
    <row r="71" spans="1:35" ht="3" customHeight="1" x14ac:dyDescent="0.2">
      <c r="A71" s="5"/>
      <c r="B71" s="88"/>
      <c r="C71" s="88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84"/>
      <c r="P71" s="84"/>
      <c r="Q71" s="96"/>
      <c r="R71" s="96"/>
      <c r="S71" s="96"/>
      <c r="T71" s="9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</row>
    <row r="72" spans="1:35" ht="12.75" customHeight="1" x14ac:dyDescent="0.2">
      <c r="A72" s="5"/>
      <c r="B72" s="88" t="s">
        <v>74</v>
      </c>
      <c r="C72" s="88"/>
      <c r="D72" s="152" t="s">
        <v>75</v>
      </c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66"/>
      <c r="Q72" s="167">
        <f>S40</f>
        <v>0</v>
      </c>
      <c r="R72" s="168"/>
      <c r="S72" s="169"/>
      <c r="T72" s="9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</row>
    <row r="73" spans="1:35" ht="3" customHeight="1" x14ac:dyDescent="0.2">
      <c r="A73" s="5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4"/>
      <c r="P73" s="84"/>
      <c r="Q73" s="96"/>
      <c r="R73" s="96"/>
      <c r="S73" s="96"/>
      <c r="T73" s="9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</row>
    <row r="74" spans="1:35" ht="12.75" customHeight="1" x14ac:dyDescent="0.2">
      <c r="A74" s="5"/>
      <c r="B74" s="88" t="s">
        <v>76</v>
      </c>
      <c r="C74" s="88"/>
      <c r="D74" s="98" t="s">
        <v>77</v>
      </c>
      <c r="E74" s="98"/>
      <c r="F74" s="98"/>
      <c r="G74" s="98"/>
      <c r="H74" s="98"/>
      <c r="I74" s="98"/>
      <c r="J74" s="98"/>
      <c r="K74" s="98"/>
      <c r="L74" s="98"/>
      <c r="M74" s="98"/>
      <c r="Q74" s="167">
        <f>IF(Q70=" ",0,IF(Q70&lt;1,0,(Q70+Q72)))</f>
        <v>0</v>
      </c>
      <c r="R74" s="168"/>
      <c r="S74" s="169"/>
      <c r="T74" s="9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</row>
    <row r="75" spans="1:35" ht="3" customHeight="1" x14ac:dyDescent="0.2">
      <c r="A75" s="5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4"/>
      <c r="P75" s="84"/>
      <c r="Q75" s="96"/>
      <c r="R75" s="96"/>
      <c r="S75" s="96"/>
      <c r="T75" s="9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</row>
    <row r="76" spans="1:35" ht="12.75" customHeight="1" x14ac:dyDescent="0.2">
      <c r="A76" s="5"/>
      <c r="B76" s="88" t="s">
        <v>78</v>
      </c>
      <c r="C76" s="88"/>
      <c r="D76" s="152" t="s">
        <v>79</v>
      </c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87"/>
      <c r="P76" s="89"/>
      <c r="Q76" s="153">
        <f>IF(I64=0,0,IF(Q52+Q56=" ",C108-B108,IF(Q52+Q56=0,C108-B108,IF(Q52+Q56&gt;0,0))))</f>
        <v>0</v>
      </c>
      <c r="R76" s="153"/>
      <c r="S76" s="153"/>
      <c r="T76" s="9"/>
      <c r="U76" s="24"/>
      <c r="V76" s="100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</row>
    <row r="77" spans="1:35" ht="3" customHeight="1" x14ac:dyDescent="0.2">
      <c r="A77" s="5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4"/>
      <c r="P77" s="84"/>
      <c r="Q77" s="96"/>
      <c r="R77" s="96"/>
      <c r="S77" s="96"/>
      <c r="T77" s="9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</row>
    <row r="78" spans="1:35" x14ac:dyDescent="0.2">
      <c r="A78" s="5"/>
      <c r="B78" s="88" t="s">
        <v>80</v>
      </c>
      <c r="C78" s="88"/>
      <c r="D78" s="160" t="s">
        <v>81</v>
      </c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84"/>
      <c r="P78" s="135" t="s">
        <v>59</v>
      </c>
      <c r="Q78" s="153">
        <f>IF(I64=0,0,IF(Q52+Q56=" ",Q68+Q76,IF(Q52+Q56=0,Q68+Q76,IF(Q52+Q56&gt;0,0))))</f>
        <v>0</v>
      </c>
      <c r="R78" s="153"/>
      <c r="S78" s="153"/>
      <c r="T78" s="9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</row>
    <row r="79" spans="1:35" ht="3" customHeight="1" x14ac:dyDescent="0.2">
      <c r="A79" s="5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4"/>
      <c r="P79" s="84"/>
      <c r="Q79" s="96"/>
      <c r="R79" s="96"/>
      <c r="S79" s="96"/>
      <c r="T79" s="9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</row>
    <row r="80" spans="1:35" ht="12.75" customHeight="1" x14ac:dyDescent="0.2">
      <c r="A80" s="5"/>
      <c r="B80" s="98" t="s">
        <v>82</v>
      </c>
      <c r="C80" s="98"/>
      <c r="D80" s="152" t="s">
        <v>83</v>
      </c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61"/>
      <c r="P80" s="161"/>
      <c r="Q80" s="162"/>
      <c r="R80" s="157"/>
      <c r="S80" s="157"/>
      <c r="T80" s="9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</row>
    <row r="81" spans="1:35" ht="3" customHeight="1" x14ac:dyDescent="0.2">
      <c r="A81" s="5"/>
      <c r="B81" s="98"/>
      <c r="C81" s="98"/>
      <c r="D81" s="101"/>
      <c r="E81" s="101"/>
      <c r="F81" s="101"/>
      <c r="G81" s="101"/>
      <c r="H81" s="101"/>
      <c r="I81" s="101"/>
      <c r="J81" s="101"/>
      <c r="K81" s="101"/>
      <c r="L81" s="87"/>
      <c r="M81" s="87"/>
      <c r="N81" s="102"/>
      <c r="O81" s="103"/>
      <c r="P81" s="103"/>
      <c r="Q81" s="97"/>
      <c r="R81" s="97"/>
      <c r="S81" s="97"/>
      <c r="T81" s="9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</row>
    <row r="82" spans="1:35" ht="12.75" customHeight="1" x14ac:dyDescent="0.2">
      <c r="A82" s="5"/>
      <c r="B82" s="87"/>
      <c r="C82" s="87"/>
      <c r="D82" s="152" t="s">
        <v>84</v>
      </c>
      <c r="E82" s="152"/>
      <c r="F82" s="152"/>
      <c r="G82" s="152"/>
      <c r="H82" s="152"/>
      <c r="I82" s="156" t="s">
        <v>85</v>
      </c>
      <c r="J82" s="156"/>
      <c r="K82" s="156"/>
      <c r="L82" s="156"/>
      <c r="M82" s="156"/>
      <c r="N82" s="156"/>
      <c r="O82" s="156"/>
      <c r="P82" s="104"/>
      <c r="Q82" s="157"/>
      <c r="R82" s="157"/>
      <c r="S82" s="157"/>
      <c r="T82" s="9"/>
      <c r="U82" s="24"/>
      <c r="V82" s="24">
        <f>IF(V63=" ",T82-S82,IF(V63=0,T82-S82,IF(V63&gt;0,0)))</f>
        <v>0</v>
      </c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</row>
    <row r="83" spans="1:35" ht="12.75" customHeight="1" x14ac:dyDescent="0.2">
      <c r="A83" s="5"/>
      <c r="B83" s="8"/>
      <c r="C83" s="8"/>
      <c r="D83" s="98"/>
      <c r="E83" s="98"/>
      <c r="F83" s="98"/>
      <c r="G83" s="98"/>
      <c r="H83" s="98"/>
      <c r="I83" s="156" t="s">
        <v>86</v>
      </c>
      <c r="J83" s="156"/>
      <c r="K83" s="156"/>
      <c r="L83" s="156"/>
      <c r="M83" s="156"/>
      <c r="N83" s="156"/>
      <c r="O83" s="104"/>
      <c r="P83" s="89"/>
      <c r="Q83" s="153">
        <f>(IF((Q60+Q78)&lt;=0,0,(IF(AND(O80&gt;0,O80&lt;10),(IF(0.25*(Q60+Q78)&lt;50,50,(IF(0.25*(Q60+Q78)&gt;1000,1000,(IF(AND(0.25*(Q60+Q78)&gt;50,0.25*(Q60+Q78)&lt;1000),0.25*(Q60+Q78),0)))))),0))))</f>
        <v>0</v>
      </c>
      <c r="R83" s="153"/>
      <c r="S83" s="153"/>
      <c r="T83" s="9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</row>
    <row r="84" spans="1:35" ht="12.75" customHeight="1" x14ac:dyDescent="0.2">
      <c r="A84" s="5"/>
      <c r="B84" s="8"/>
      <c r="C84" s="8"/>
      <c r="D84" s="158" t="s">
        <v>87</v>
      </c>
      <c r="E84" s="158"/>
      <c r="F84" s="158"/>
      <c r="G84" s="158"/>
      <c r="H84" s="158"/>
      <c r="I84" s="159" t="s">
        <v>85</v>
      </c>
      <c r="J84" s="159"/>
      <c r="K84" s="159"/>
      <c r="L84" s="159"/>
      <c r="M84" s="159"/>
      <c r="N84" s="159"/>
      <c r="O84" s="159"/>
      <c r="P84" s="104"/>
      <c r="Q84" s="97"/>
      <c r="R84" s="97"/>
      <c r="S84" s="97"/>
      <c r="T84" s="9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</row>
    <row r="85" spans="1:35" ht="12.75" customHeight="1" x14ac:dyDescent="0.2">
      <c r="A85" s="5"/>
      <c r="B85" s="8"/>
      <c r="C85" s="8"/>
      <c r="D85" s="94"/>
      <c r="E85" s="94"/>
      <c r="F85" s="94"/>
      <c r="G85" s="94"/>
      <c r="H85" s="94"/>
      <c r="I85" s="152" t="s">
        <v>88</v>
      </c>
      <c r="J85" s="152"/>
      <c r="K85" s="152"/>
      <c r="L85" s="152"/>
      <c r="M85" s="152"/>
      <c r="N85" s="152"/>
      <c r="O85" s="152"/>
      <c r="P85" s="89"/>
      <c r="Q85" s="153">
        <f>(IF((Q60+Q78)&lt;=0,0,(IF(O80&gt;=10,(IF(0.25*(Q60+Q78)&lt;50,50,(IF(0.25*(Q60+Q78)&gt;5000,5000,(IF(AND(0.25*(Q60+Q78)&gt;50,0.25*(Q60+Q78)&lt;5000),0.25*(Q60+Q78),0.25*(Q60+Q78))))))),0))))</f>
        <v>0</v>
      </c>
      <c r="R85" s="153"/>
      <c r="S85" s="153"/>
      <c r="T85" s="9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</row>
    <row r="86" spans="1:35" ht="3" customHeight="1" x14ac:dyDescent="0.2">
      <c r="A86" s="5"/>
      <c r="B86" s="87"/>
      <c r="C86" s="87"/>
      <c r="D86" s="105"/>
      <c r="E86" s="105"/>
      <c r="F86" s="105"/>
      <c r="G86" s="105"/>
      <c r="H86" s="106"/>
      <c r="I86" s="106"/>
      <c r="J86" s="106"/>
      <c r="K86" s="106"/>
      <c r="L86" s="87"/>
      <c r="M86" s="87"/>
      <c r="N86" s="87"/>
      <c r="O86" s="103"/>
      <c r="P86" s="103"/>
      <c r="Q86" s="97"/>
      <c r="R86" s="97"/>
      <c r="S86" s="97"/>
      <c r="T86" s="9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</row>
    <row r="87" spans="1:35" ht="12.75" customHeight="1" thickBot="1" x14ac:dyDescent="0.25">
      <c r="A87" s="5"/>
      <c r="B87" s="98" t="s">
        <v>89</v>
      </c>
      <c r="C87" s="98"/>
      <c r="D87" s="154" t="s">
        <v>90</v>
      </c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07"/>
      <c r="P87" s="89" t="s">
        <v>59</v>
      </c>
      <c r="Q87" s="155">
        <f>Q60+Q78+Q83+Q85</f>
        <v>0</v>
      </c>
      <c r="R87" s="155"/>
      <c r="S87" s="155"/>
      <c r="T87" s="108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</row>
    <row r="88" spans="1:35" ht="3" customHeight="1" thickTop="1" x14ac:dyDescent="0.2">
      <c r="A88" s="5"/>
      <c r="B88" s="8"/>
      <c r="C88" s="8"/>
      <c r="D88" s="101"/>
      <c r="E88" s="101"/>
      <c r="F88" s="101"/>
      <c r="G88" s="101"/>
      <c r="H88" s="101"/>
      <c r="I88" s="101"/>
      <c r="J88" s="101"/>
      <c r="K88" s="101"/>
      <c r="L88" s="7"/>
      <c r="M88" s="7"/>
      <c r="N88" s="7"/>
      <c r="O88" s="107"/>
      <c r="P88" s="107"/>
      <c r="Q88" s="109"/>
      <c r="R88" s="109"/>
      <c r="S88" s="109"/>
      <c r="T88" s="108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</row>
    <row r="89" spans="1:35" ht="9.75" customHeight="1" x14ac:dyDescent="0.2">
      <c r="A89" s="5"/>
      <c r="B89" s="148" t="s">
        <v>105</v>
      </c>
      <c r="C89" s="148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9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</row>
    <row r="90" spans="1:35" ht="9.75" customHeight="1" x14ac:dyDescent="0.2">
      <c r="A90" s="5"/>
      <c r="B90" s="148" t="s">
        <v>106</v>
      </c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9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</row>
    <row r="91" spans="1:35" ht="9.9499999999999993" customHeight="1" x14ac:dyDescent="0.2">
      <c r="A91" s="5"/>
      <c r="B91" s="148" t="s">
        <v>107</v>
      </c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9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</row>
    <row r="92" spans="1:35" ht="1.5" customHeight="1" thickBot="1" x14ac:dyDescent="0.25">
      <c r="A92" s="5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9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</row>
    <row r="93" spans="1:35" ht="10.5" customHeight="1" thickTop="1" x14ac:dyDescent="0.2">
      <c r="A93" s="5"/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9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</row>
    <row r="94" spans="1:35" ht="12" customHeight="1" x14ac:dyDescent="0.2">
      <c r="A94" s="5"/>
      <c r="B94" s="24"/>
      <c r="C94" s="87" t="s">
        <v>91</v>
      </c>
      <c r="D94" s="144"/>
      <c r="E94" s="145"/>
      <c r="F94" s="145"/>
      <c r="G94" s="145"/>
      <c r="H94" s="145"/>
      <c r="I94" s="112"/>
      <c r="J94" s="87" t="s">
        <v>92</v>
      </c>
      <c r="K94" s="87"/>
      <c r="L94" s="87"/>
      <c r="M94" s="87"/>
      <c r="N94" s="87"/>
      <c r="O94" s="87"/>
      <c r="P94" s="87"/>
      <c r="Q94" s="87"/>
      <c r="R94" s="87"/>
      <c r="S94" s="87"/>
      <c r="T94" s="9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</row>
    <row r="95" spans="1:35" ht="12" customHeight="1" x14ac:dyDescent="0.2">
      <c r="A95" s="5"/>
      <c r="B95" s="87"/>
      <c r="C95" s="87"/>
      <c r="D95" s="113"/>
      <c r="E95" s="114"/>
      <c r="F95" s="114"/>
      <c r="G95" s="114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9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</row>
    <row r="96" spans="1:35" ht="12" customHeight="1" x14ac:dyDescent="0.2">
      <c r="A96" s="5"/>
      <c r="B96" s="144"/>
      <c r="C96" s="144"/>
      <c r="D96" s="144"/>
      <c r="E96" s="144"/>
      <c r="F96" s="144"/>
      <c r="G96" s="144"/>
      <c r="H96" s="87" t="s">
        <v>93</v>
      </c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9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</row>
    <row r="97" spans="1:35" ht="12" customHeight="1" x14ac:dyDescent="0.2">
      <c r="A97" s="5"/>
      <c r="B97" s="149" t="s">
        <v>94</v>
      </c>
      <c r="C97" s="149"/>
      <c r="D97" s="149"/>
      <c r="E97" s="149"/>
      <c r="F97" s="149"/>
      <c r="G97" s="149"/>
      <c r="H97" s="149"/>
      <c r="I97" s="115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9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</row>
    <row r="98" spans="1:35" ht="12" customHeight="1" x14ac:dyDescent="0.2">
      <c r="A98" s="5"/>
      <c r="B98" s="87" t="s">
        <v>95</v>
      </c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9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</row>
    <row r="99" spans="1:35" ht="12" customHeight="1" x14ac:dyDescent="0.2">
      <c r="A99" s="5"/>
      <c r="B99" s="142" t="s">
        <v>96</v>
      </c>
      <c r="C99" s="142"/>
      <c r="D99" s="142"/>
      <c r="E99" s="142"/>
      <c r="F99" s="142"/>
      <c r="G99" s="142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9"/>
    </row>
    <row r="100" spans="1:35" ht="12" customHeight="1" x14ac:dyDescent="0.2">
      <c r="A100" s="5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9"/>
    </row>
    <row r="101" spans="1:35" ht="12" customHeight="1" x14ac:dyDescent="0.2">
      <c r="A101" s="5"/>
      <c r="B101" s="116" t="s">
        <v>97</v>
      </c>
      <c r="C101" s="117"/>
      <c r="D101" s="150"/>
      <c r="E101" s="151"/>
      <c r="F101" s="151"/>
      <c r="G101" s="151"/>
      <c r="H101" s="151"/>
      <c r="I101" s="118"/>
      <c r="J101" s="119" t="s">
        <v>98</v>
      </c>
      <c r="K101" s="144"/>
      <c r="L101" s="145"/>
      <c r="M101" s="145"/>
      <c r="N101" s="145"/>
      <c r="O101" s="145"/>
      <c r="P101" s="145"/>
      <c r="Q101" s="145"/>
      <c r="R101" s="145"/>
      <c r="S101" s="145"/>
      <c r="T101" s="9"/>
    </row>
    <row r="102" spans="1:35" ht="12" customHeight="1" x14ac:dyDescent="0.2">
      <c r="A102" s="5"/>
      <c r="B102" s="87"/>
      <c r="C102" s="87"/>
      <c r="D102" s="120"/>
      <c r="E102" s="87"/>
      <c r="F102" s="87"/>
      <c r="G102" s="87"/>
      <c r="H102" s="87"/>
      <c r="I102" s="87"/>
      <c r="J102" s="87"/>
      <c r="K102" s="113"/>
      <c r="L102" s="114"/>
      <c r="M102" s="87"/>
      <c r="N102" s="87"/>
      <c r="O102" s="87"/>
      <c r="P102" s="87"/>
      <c r="Q102" s="114"/>
      <c r="R102" s="114"/>
      <c r="S102" s="114"/>
      <c r="T102" s="9"/>
    </row>
    <row r="103" spans="1:35" ht="12" customHeight="1" x14ac:dyDescent="0.2">
      <c r="A103" s="5"/>
      <c r="B103" s="142" t="s">
        <v>99</v>
      </c>
      <c r="C103" s="142"/>
      <c r="D103" s="142"/>
      <c r="E103" s="142"/>
      <c r="F103" s="142"/>
      <c r="G103" s="142"/>
      <c r="H103" s="119" t="s">
        <v>100</v>
      </c>
      <c r="I103" s="119"/>
      <c r="J103" s="143"/>
      <c r="K103" s="143"/>
      <c r="L103" s="143"/>
      <c r="M103" s="19"/>
      <c r="N103" s="121" t="s">
        <v>101</v>
      </c>
      <c r="O103" s="122"/>
      <c r="P103" s="122"/>
      <c r="Q103" s="144"/>
      <c r="R103" s="144"/>
      <c r="S103" s="145"/>
      <c r="T103" s="9"/>
    </row>
    <row r="104" spans="1:35" ht="3" customHeight="1" x14ac:dyDescent="0.2">
      <c r="A104" s="5"/>
      <c r="B104" s="87"/>
      <c r="C104" s="87"/>
      <c r="D104" s="87"/>
      <c r="E104" s="87"/>
      <c r="F104" s="87"/>
      <c r="G104" s="87"/>
      <c r="H104" s="119"/>
      <c r="I104" s="119"/>
      <c r="J104" s="19"/>
      <c r="K104" s="19"/>
      <c r="L104" s="19"/>
      <c r="M104" s="19"/>
      <c r="N104" s="121"/>
      <c r="O104" s="19"/>
      <c r="P104" s="19"/>
      <c r="Q104" s="123"/>
      <c r="R104" s="123"/>
      <c r="S104" s="112"/>
      <c r="T104" s="9"/>
    </row>
    <row r="105" spans="1:35" ht="12" customHeight="1" x14ac:dyDescent="0.2">
      <c r="A105" s="5"/>
      <c r="B105" s="146"/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9"/>
    </row>
    <row r="106" spans="1:35" ht="1.5" customHeight="1" thickBot="1" x14ac:dyDescent="0.25">
      <c r="A106" s="124"/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</row>
    <row r="107" spans="1:35" ht="13.5" thickTop="1" x14ac:dyDescent="0.2">
      <c r="A107" s="24"/>
      <c r="B107" s="24"/>
      <c r="C107" s="24"/>
      <c r="D107" s="147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  <c r="O107" s="126"/>
      <c r="P107" s="126"/>
      <c r="Q107" s="24"/>
      <c r="R107" s="24"/>
      <c r="S107" s="24"/>
      <c r="T107" s="24"/>
    </row>
    <row r="108" spans="1:35" hidden="1" x14ac:dyDescent="0.2">
      <c r="B108" s="99">
        <f>IF(Q70=" ",0,VLOOKUP(Q70,'Fee Schedule'!A1:B252,2,FALSE))</f>
        <v>0</v>
      </c>
      <c r="C108" s="99">
        <f>IF(Q74=" ",0,VLOOKUP(Q74,'Fee Schedule'!A1:B252,2,FALSE))</f>
        <v>0</v>
      </c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</row>
    <row r="109" spans="1:35" x14ac:dyDescent="0.2">
      <c r="A109" s="24"/>
      <c r="B109" s="147"/>
      <c r="C109" s="147"/>
      <c r="D109" s="147"/>
      <c r="E109" s="147"/>
      <c r="F109" s="147"/>
      <c r="G109" s="147"/>
      <c r="H109" s="147"/>
      <c r="I109" s="147"/>
      <c r="J109" s="147"/>
      <c r="K109" s="147"/>
      <c r="L109" s="147"/>
      <c r="M109" s="147"/>
      <c r="N109" s="147"/>
      <c r="O109" s="147"/>
      <c r="P109" s="147"/>
      <c r="Q109" s="147"/>
      <c r="R109" s="147"/>
      <c r="S109" s="147"/>
      <c r="T109" s="24"/>
      <c r="U109" s="24"/>
      <c r="V109" s="24"/>
    </row>
    <row r="110" spans="1:35" x14ac:dyDescent="0.2">
      <c r="A110" s="24"/>
      <c r="B110" s="127"/>
      <c r="C110" s="127"/>
      <c r="D110" s="127"/>
      <c r="E110" s="127"/>
      <c r="F110" s="127"/>
      <c r="G110" s="127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</row>
    <row r="111" spans="1:35" ht="12.75" customHeight="1" x14ac:dyDescent="0.2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</row>
    <row r="112" spans="1:35" x14ac:dyDescent="0.2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</row>
    <row r="113" spans="1:22" x14ac:dyDescent="0.2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</row>
    <row r="114" spans="1:22" x14ac:dyDescent="0.2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</row>
    <row r="115" spans="1:22" x14ac:dyDescent="0.2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</row>
    <row r="116" spans="1:22" x14ac:dyDescent="0.2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</row>
    <row r="117" spans="1:22" x14ac:dyDescent="0.2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</row>
    <row r="118" spans="1:22" x14ac:dyDescent="0.2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</row>
    <row r="119" spans="1:22" x14ac:dyDescent="0.2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</row>
    <row r="120" spans="1:22" x14ac:dyDescent="0.2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</row>
    <row r="121" spans="1:22" x14ac:dyDescent="0.2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</row>
    <row r="122" spans="1:22" x14ac:dyDescent="0.2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</row>
    <row r="123" spans="1:22" x14ac:dyDescent="0.2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</row>
    <row r="124" spans="1:22" ht="8.25" customHeight="1" x14ac:dyDescent="0.2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</row>
    <row r="125" spans="1:22" ht="16.5" customHeight="1" x14ac:dyDescent="0.2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</row>
    <row r="126" spans="1:22" x14ac:dyDescent="0.2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</row>
    <row r="127" spans="1:22" x14ac:dyDescent="0.2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</row>
    <row r="128" spans="1:22" x14ac:dyDescent="0.2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</row>
    <row r="129" spans="1:22" x14ac:dyDescent="0.2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</row>
    <row r="130" spans="1:22" x14ac:dyDescent="0.2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</row>
    <row r="131" spans="1:22" x14ac:dyDescent="0.2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</row>
    <row r="132" spans="1:22" x14ac:dyDescent="0.2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</row>
    <row r="133" spans="1:22" x14ac:dyDescent="0.2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</row>
    <row r="134" spans="1:22" x14ac:dyDescent="0.2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</row>
    <row r="135" spans="1:22" x14ac:dyDescent="0.2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</row>
    <row r="136" spans="1:22" x14ac:dyDescent="0.2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</row>
    <row r="137" spans="1:22" x14ac:dyDescent="0.2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</row>
    <row r="138" spans="1:22" x14ac:dyDescent="0.2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</row>
    <row r="139" spans="1:22" x14ac:dyDescent="0.2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</row>
    <row r="140" spans="1:22" x14ac:dyDescent="0.2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</row>
    <row r="141" spans="1:22" x14ac:dyDescent="0.2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</row>
    <row r="142" spans="1:22" x14ac:dyDescent="0.2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</row>
    <row r="143" spans="1:22" x14ac:dyDescent="0.2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</row>
    <row r="144" spans="1:22" x14ac:dyDescent="0.2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</row>
    <row r="145" spans="1:22" x14ac:dyDescent="0.2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</row>
    <row r="146" spans="1:22" x14ac:dyDescent="0.2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</row>
    <row r="147" spans="1:22" x14ac:dyDescent="0.2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</row>
    <row r="148" spans="1:22" x14ac:dyDescent="0.2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</row>
    <row r="149" spans="1:22" x14ac:dyDescent="0.2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</row>
    <row r="150" spans="1:22" x14ac:dyDescent="0.2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</row>
    <row r="151" spans="1:22" x14ac:dyDescent="0.2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</row>
    <row r="152" spans="1:22" x14ac:dyDescent="0.2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</row>
    <row r="153" spans="1:22" x14ac:dyDescent="0.2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</row>
    <row r="154" spans="1:22" x14ac:dyDescent="0.2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</row>
    <row r="155" spans="1:22" x14ac:dyDescent="0.2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</row>
    <row r="156" spans="1:22" x14ac:dyDescent="0.2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</row>
  </sheetData>
  <sheetProtection password="CE95" sheet="1" selectLockedCells="1"/>
  <mergeCells count="187">
    <mergeCell ref="P36:Q36"/>
    <mergeCell ref="P35:Q35"/>
    <mergeCell ref="P29:Q29"/>
    <mergeCell ref="G29:H29"/>
    <mergeCell ref="E2:P2"/>
    <mergeCell ref="B3:S3"/>
    <mergeCell ref="B4:S4"/>
    <mergeCell ref="B6:E6"/>
    <mergeCell ref="G6:J6"/>
    <mergeCell ref="K6:N6"/>
    <mergeCell ref="O6:S6"/>
    <mergeCell ref="Q7:S7"/>
    <mergeCell ref="B8:D8"/>
    <mergeCell ref="E8:M8"/>
    <mergeCell ref="N8:O9"/>
    <mergeCell ref="Q8:S9"/>
    <mergeCell ref="B9:D9"/>
    <mergeCell ref="E9:M9"/>
    <mergeCell ref="B10:D10"/>
    <mergeCell ref="E10:M10"/>
    <mergeCell ref="N10:O11"/>
    <mergeCell ref="Q10:S11"/>
    <mergeCell ref="B11:D11"/>
    <mergeCell ref="E11:M11"/>
    <mergeCell ref="B12:D12"/>
    <mergeCell ref="E12:M12"/>
    <mergeCell ref="N12:O13"/>
    <mergeCell ref="Q12:S13"/>
    <mergeCell ref="B13:D13"/>
    <mergeCell ref="E13:M13"/>
    <mergeCell ref="B14:M14"/>
    <mergeCell ref="B16:J16"/>
    <mergeCell ref="K16:S16"/>
    <mergeCell ref="B17:D17"/>
    <mergeCell ref="G17:H17"/>
    <mergeCell ref="K17:L17"/>
    <mergeCell ref="P17:Q17"/>
    <mergeCell ref="B18:C18"/>
    <mergeCell ref="G18:H18"/>
    <mergeCell ref="K18:L18"/>
    <mergeCell ref="P18:Q18"/>
    <mergeCell ref="B19:C19"/>
    <mergeCell ref="G19:H19"/>
    <mergeCell ref="K19:L19"/>
    <mergeCell ref="P19:Q19"/>
    <mergeCell ref="B20:C20"/>
    <mergeCell ref="G20:H20"/>
    <mergeCell ref="K20:L20"/>
    <mergeCell ref="P20:Q20"/>
    <mergeCell ref="B21:C21"/>
    <mergeCell ref="G21:H21"/>
    <mergeCell ref="K21:L21"/>
    <mergeCell ref="P21:Q21"/>
    <mergeCell ref="B22:C22"/>
    <mergeCell ref="G22:H22"/>
    <mergeCell ref="K22:L22"/>
    <mergeCell ref="P22:Q22"/>
    <mergeCell ref="B23:C23"/>
    <mergeCell ref="G23:H23"/>
    <mergeCell ref="K23:L23"/>
    <mergeCell ref="P23:Q23"/>
    <mergeCell ref="G24:H24"/>
    <mergeCell ref="K24:L24"/>
    <mergeCell ref="P24:Q24"/>
    <mergeCell ref="B24:C24"/>
    <mergeCell ref="G25:H25"/>
    <mergeCell ref="K25:L25"/>
    <mergeCell ref="P25:Q25"/>
    <mergeCell ref="G26:H26"/>
    <mergeCell ref="K26:L26"/>
    <mergeCell ref="P26:Q26"/>
    <mergeCell ref="G27:H27"/>
    <mergeCell ref="K27:L27"/>
    <mergeCell ref="P27:Q27"/>
    <mergeCell ref="G28:H28"/>
    <mergeCell ref="K28:L28"/>
    <mergeCell ref="P28:Q28"/>
    <mergeCell ref="G30:H30"/>
    <mergeCell ref="K29:L29"/>
    <mergeCell ref="P30:Q30"/>
    <mergeCell ref="B29:C29"/>
    <mergeCell ref="G31:H31"/>
    <mergeCell ref="K31:L31"/>
    <mergeCell ref="P31:Q31"/>
    <mergeCell ref="G32:H32"/>
    <mergeCell ref="K32:L32"/>
    <mergeCell ref="P32:Q32"/>
    <mergeCell ref="G33:H33"/>
    <mergeCell ref="P33:Q33"/>
    <mergeCell ref="B34:D34"/>
    <mergeCell ref="G34:H34"/>
    <mergeCell ref="K34:M34"/>
    <mergeCell ref="P34:Q34"/>
    <mergeCell ref="G35:H35"/>
    <mergeCell ref="K35:L35"/>
    <mergeCell ref="B36:C36"/>
    <mergeCell ref="G36:H36"/>
    <mergeCell ref="K36:L36"/>
    <mergeCell ref="B37:C37"/>
    <mergeCell ref="G37:H37"/>
    <mergeCell ref="K37:L37"/>
    <mergeCell ref="P37:Q37"/>
    <mergeCell ref="B38:C38"/>
    <mergeCell ref="G38:H38"/>
    <mergeCell ref="K38:L38"/>
    <mergeCell ref="P38:Q38"/>
    <mergeCell ref="B40:C40"/>
    <mergeCell ref="G40:H40"/>
    <mergeCell ref="K40:L40"/>
    <mergeCell ref="P40:Q40"/>
    <mergeCell ref="B42:S42"/>
    <mergeCell ref="B43:J43"/>
    <mergeCell ref="K43:S43"/>
    <mergeCell ref="B44:C44"/>
    <mergeCell ref="K44:L44"/>
    <mergeCell ref="M44:N44"/>
    <mergeCell ref="P44:Q44"/>
    <mergeCell ref="R44:S44"/>
    <mergeCell ref="B45:C45"/>
    <mergeCell ref="K45:L45"/>
    <mergeCell ref="M45:N45"/>
    <mergeCell ref="K46:L46"/>
    <mergeCell ref="M46:N46"/>
    <mergeCell ref="B48:C48"/>
    <mergeCell ref="M48:N48"/>
    <mergeCell ref="D51:H51"/>
    <mergeCell ref="D52:P52"/>
    <mergeCell ref="U58:W58"/>
    <mergeCell ref="Q52:S52"/>
    <mergeCell ref="D54:O54"/>
    <mergeCell ref="Q54:S54"/>
    <mergeCell ref="D56:P56"/>
    <mergeCell ref="Q56:S56"/>
    <mergeCell ref="D58:N58"/>
    <mergeCell ref="Q58:S58"/>
    <mergeCell ref="D60:N60"/>
    <mergeCell ref="Q60:S60"/>
    <mergeCell ref="V60:W60"/>
    <mergeCell ref="D61:G61"/>
    <mergeCell ref="H61:K61"/>
    <mergeCell ref="L61:N61"/>
    <mergeCell ref="D62:P62"/>
    <mergeCell ref="D64:H64"/>
    <mergeCell ref="I64:K64"/>
    <mergeCell ref="D66:P66"/>
    <mergeCell ref="Q66:S66"/>
    <mergeCell ref="D68:O68"/>
    <mergeCell ref="Q68:S68"/>
    <mergeCell ref="V68:X68"/>
    <mergeCell ref="D70:N70"/>
    <mergeCell ref="Q70:S70"/>
    <mergeCell ref="D72:P72"/>
    <mergeCell ref="Q72:S72"/>
    <mergeCell ref="Q74:S74"/>
    <mergeCell ref="D76:N76"/>
    <mergeCell ref="Q76:S76"/>
    <mergeCell ref="D78:N78"/>
    <mergeCell ref="Q78:S78"/>
    <mergeCell ref="D80:N80"/>
    <mergeCell ref="O80:P80"/>
    <mergeCell ref="Q80:S80"/>
    <mergeCell ref="D82:H82"/>
    <mergeCell ref="I82:O82"/>
    <mergeCell ref="Q82:S82"/>
    <mergeCell ref="I83:N83"/>
    <mergeCell ref="Q83:S83"/>
    <mergeCell ref="D84:H84"/>
    <mergeCell ref="I84:O84"/>
    <mergeCell ref="I85:O85"/>
    <mergeCell ref="Q85:S85"/>
    <mergeCell ref="D87:N87"/>
    <mergeCell ref="Q87:S87"/>
    <mergeCell ref="B89:S89"/>
    <mergeCell ref="B90:S90"/>
    <mergeCell ref="B91:S91"/>
    <mergeCell ref="D94:H94"/>
    <mergeCell ref="B96:G96"/>
    <mergeCell ref="B97:H97"/>
    <mergeCell ref="B99:G99"/>
    <mergeCell ref="D101:H101"/>
    <mergeCell ref="K101:S101"/>
    <mergeCell ref="B103:G103"/>
    <mergeCell ref="J103:L103"/>
    <mergeCell ref="Q103:S103"/>
    <mergeCell ref="B105:S105"/>
    <mergeCell ref="D107:N107"/>
    <mergeCell ref="B109:S109"/>
  </mergeCells>
  <printOptions horizontalCentered="1" verticalCentered="1"/>
  <pageMargins left="0.2" right="0.2" top="0.2" bottom="0.2" header="0.5" footer="0.5"/>
  <pageSetup paperSize="5" orientation="portrait" r:id="rId1"/>
  <headerFooter scaleWithDoc="0" alignWithMargins="0"/>
  <ignoredErrors>
    <ignoredError sqref="E4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2"/>
  <sheetViews>
    <sheetView workbookViewId="0">
      <selection activeCell="A3" sqref="A3"/>
    </sheetView>
  </sheetViews>
  <sheetFormatPr defaultRowHeight="12.75" x14ac:dyDescent="0.2"/>
  <cols>
    <col min="1" max="1" width="17.5703125" bestFit="1" customWidth="1"/>
    <col min="2" max="2" width="11" bestFit="1" customWidth="1"/>
  </cols>
  <sheetData>
    <row r="1" spans="1:2" x14ac:dyDescent="0.2">
      <c r="A1" s="128" t="s">
        <v>102</v>
      </c>
      <c r="B1" s="128" t="s">
        <v>103</v>
      </c>
    </row>
    <row r="2" spans="1:2" hidden="1" x14ac:dyDescent="0.2">
      <c r="A2" s="4">
        <v>0</v>
      </c>
      <c r="B2" s="4">
        <v>0</v>
      </c>
    </row>
    <row r="3" spans="1:2" x14ac:dyDescent="0.2">
      <c r="A3" s="4">
        <v>1</v>
      </c>
      <c r="B3" s="129">
        <v>12.5</v>
      </c>
    </row>
    <row r="4" spans="1:2" x14ac:dyDescent="0.2">
      <c r="A4" s="4">
        <v>2</v>
      </c>
      <c r="B4" s="129">
        <v>25</v>
      </c>
    </row>
    <row r="5" spans="1:2" x14ac:dyDescent="0.2">
      <c r="A5" s="4">
        <v>3</v>
      </c>
      <c r="B5" s="129">
        <v>50</v>
      </c>
    </row>
    <row r="6" spans="1:2" x14ac:dyDescent="0.2">
      <c r="A6" s="4">
        <v>4</v>
      </c>
      <c r="B6" s="129">
        <v>93.75</v>
      </c>
    </row>
    <row r="7" spans="1:2" x14ac:dyDescent="0.2">
      <c r="A7" s="4">
        <v>5</v>
      </c>
      <c r="B7" s="129">
        <v>218.75</v>
      </c>
    </row>
    <row r="8" spans="1:2" x14ac:dyDescent="0.2">
      <c r="A8" s="4">
        <v>6</v>
      </c>
      <c r="B8" s="129">
        <v>375</v>
      </c>
    </row>
    <row r="9" spans="1:2" x14ac:dyDescent="0.2">
      <c r="A9" s="4">
        <v>7</v>
      </c>
      <c r="B9" s="129">
        <v>375</v>
      </c>
    </row>
    <row r="10" spans="1:2" x14ac:dyDescent="0.2">
      <c r="A10" s="4">
        <v>8</v>
      </c>
      <c r="B10" s="129">
        <v>750</v>
      </c>
    </row>
    <row r="11" spans="1:2" x14ac:dyDescent="0.2">
      <c r="A11" s="4">
        <v>9</v>
      </c>
      <c r="B11" s="129">
        <v>750</v>
      </c>
    </row>
    <row r="12" spans="1:2" x14ac:dyDescent="0.2">
      <c r="A12" s="4">
        <v>10</v>
      </c>
      <c r="B12" s="129">
        <v>750</v>
      </c>
    </row>
    <row r="13" spans="1:2" x14ac:dyDescent="0.2">
      <c r="A13" s="4">
        <v>11</v>
      </c>
      <c r="B13" s="129">
        <v>1375</v>
      </c>
    </row>
    <row r="14" spans="1:2" x14ac:dyDescent="0.2">
      <c r="A14" s="4">
        <v>12</v>
      </c>
      <c r="B14" s="129">
        <v>1500</v>
      </c>
    </row>
    <row r="15" spans="1:2" x14ac:dyDescent="0.2">
      <c r="A15" s="4">
        <v>13</v>
      </c>
      <c r="B15" s="129">
        <v>1625</v>
      </c>
    </row>
    <row r="16" spans="1:2" x14ac:dyDescent="0.2">
      <c r="A16" s="4">
        <v>14</v>
      </c>
      <c r="B16" s="129">
        <v>1750</v>
      </c>
    </row>
    <row r="17" spans="1:2" x14ac:dyDescent="0.2">
      <c r="A17" s="4">
        <v>15</v>
      </c>
      <c r="B17" s="129">
        <v>1875</v>
      </c>
    </row>
    <row r="18" spans="1:2" x14ac:dyDescent="0.2">
      <c r="A18" s="4">
        <v>16</v>
      </c>
      <c r="B18" s="129">
        <v>2000</v>
      </c>
    </row>
    <row r="19" spans="1:2" x14ac:dyDescent="0.2">
      <c r="A19" s="4">
        <v>17</v>
      </c>
      <c r="B19" s="129">
        <v>3200</v>
      </c>
    </row>
    <row r="20" spans="1:2" x14ac:dyDescent="0.2">
      <c r="A20" s="4">
        <v>18</v>
      </c>
      <c r="B20" s="129">
        <v>4400</v>
      </c>
    </row>
    <row r="21" spans="1:2" x14ac:dyDescent="0.2">
      <c r="A21" s="4">
        <v>19</v>
      </c>
      <c r="B21" s="129">
        <v>5600</v>
      </c>
    </row>
    <row r="22" spans="1:2" x14ac:dyDescent="0.2">
      <c r="A22" s="4">
        <v>20</v>
      </c>
      <c r="B22" s="129">
        <v>6800</v>
      </c>
    </row>
    <row r="23" spans="1:2" x14ac:dyDescent="0.2">
      <c r="A23" s="4">
        <v>21</v>
      </c>
      <c r="B23" s="129">
        <v>8000</v>
      </c>
    </row>
    <row r="24" spans="1:2" x14ac:dyDescent="0.2">
      <c r="A24" s="4">
        <v>22</v>
      </c>
      <c r="B24" s="129">
        <v>9200</v>
      </c>
    </row>
    <row r="25" spans="1:2" x14ac:dyDescent="0.2">
      <c r="A25" s="4">
        <v>23</v>
      </c>
      <c r="B25" s="129">
        <v>10400</v>
      </c>
    </row>
    <row r="26" spans="1:2" x14ac:dyDescent="0.2">
      <c r="A26" s="4">
        <v>24</v>
      </c>
      <c r="B26" s="129">
        <v>11600</v>
      </c>
    </row>
    <row r="27" spans="1:2" x14ac:dyDescent="0.2">
      <c r="A27" s="4">
        <v>25</v>
      </c>
      <c r="B27" s="129">
        <v>12800</v>
      </c>
    </row>
    <row r="28" spans="1:2" x14ac:dyDescent="0.2">
      <c r="A28" s="4">
        <v>26</v>
      </c>
      <c r="B28" s="129">
        <v>14000</v>
      </c>
    </row>
    <row r="29" spans="1:2" x14ac:dyDescent="0.2">
      <c r="A29" s="4">
        <v>27</v>
      </c>
      <c r="B29" s="129">
        <v>14700</v>
      </c>
    </row>
    <row r="30" spans="1:2" x14ac:dyDescent="0.2">
      <c r="A30" s="4">
        <v>28</v>
      </c>
      <c r="B30" s="129">
        <v>15400</v>
      </c>
    </row>
    <row r="31" spans="1:2" x14ac:dyDescent="0.2">
      <c r="A31" s="4">
        <v>29</v>
      </c>
      <c r="B31" s="129">
        <v>16100</v>
      </c>
    </row>
    <row r="32" spans="1:2" x14ac:dyDescent="0.2">
      <c r="A32" s="4">
        <v>30</v>
      </c>
      <c r="B32" s="129">
        <v>16800</v>
      </c>
    </row>
    <row r="33" spans="1:2" x14ac:dyDescent="0.2">
      <c r="A33" s="4">
        <v>31</v>
      </c>
      <c r="B33" s="129">
        <v>17500</v>
      </c>
    </row>
    <row r="34" spans="1:2" x14ac:dyDescent="0.2">
      <c r="A34" s="4">
        <v>32</v>
      </c>
      <c r="B34" s="129">
        <v>18200</v>
      </c>
    </row>
    <row r="35" spans="1:2" x14ac:dyDescent="0.2">
      <c r="A35" s="4">
        <v>33</v>
      </c>
      <c r="B35" s="129">
        <v>18900</v>
      </c>
    </row>
    <row r="36" spans="1:2" x14ac:dyDescent="0.2">
      <c r="A36" s="4">
        <v>34</v>
      </c>
      <c r="B36" s="129">
        <v>19600</v>
      </c>
    </row>
    <row r="37" spans="1:2" x14ac:dyDescent="0.2">
      <c r="A37" s="4">
        <v>35</v>
      </c>
      <c r="B37" s="129">
        <v>20300</v>
      </c>
    </row>
    <row r="38" spans="1:2" x14ac:dyDescent="0.2">
      <c r="A38" s="4">
        <v>36</v>
      </c>
      <c r="B38" s="129">
        <v>20325</v>
      </c>
    </row>
    <row r="39" spans="1:2" x14ac:dyDescent="0.2">
      <c r="A39" s="4">
        <v>37</v>
      </c>
      <c r="B39" s="129">
        <v>20350</v>
      </c>
    </row>
    <row r="40" spans="1:2" x14ac:dyDescent="0.2">
      <c r="A40" s="4">
        <v>38</v>
      </c>
      <c r="B40" s="129">
        <v>20375</v>
      </c>
    </row>
    <row r="41" spans="1:2" x14ac:dyDescent="0.2">
      <c r="A41" s="4">
        <v>39</v>
      </c>
      <c r="B41" s="129">
        <v>20400</v>
      </c>
    </row>
    <row r="42" spans="1:2" x14ac:dyDescent="0.2">
      <c r="A42" s="4">
        <v>40</v>
      </c>
      <c r="B42" s="129">
        <v>20425</v>
      </c>
    </row>
    <row r="43" spans="1:2" x14ac:dyDescent="0.2">
      <c r="A43" s="4">
        <v>41</v>
      </c>
      <c r="B43" s="129">
        <v>20450</v>
      </c>
    </row>
    <row r="44" spans="1:2" x14ac:dyDescent="0.2">
      <c r="A44" s="4">
        <v>42</v>
      </c>
      <c r="B44" s="129">
        <v>20475</v>
      </c>
    </row>
    <row r="45" spans="1:2" x14ac:dyDescent="0.2">
      <c r="A45" s="4">
        <v>43</v>
      </c>
      <c r="B45" s="129">
        <v>20500</v>
      </c>
    </row>
    <row r="46" spans="1:2" x14ac:dyDescent="0.2">
      <c r="A46" s="4">
        <v>44</v>
      </c>
      <c r="B46" s="129">
        <v>20525</v>
      </c>
    </row>
    <row r="47" spans="1:2" x14ac:dyDescent="0.2">
      <c r="A47" s="4">
        <v>45</v>
      </c>
      <c r="B47" s="129">
        <v>20550</v>
      </c>
    </row>
    <row r="48" spans="1:2" x14ac:dyDescent="0.2">
      <c r="A48" s="4">
        <v>46</v>
      </c>
      <c r="B48" s="129">
        <v>20575</v>
      </c>
    </row>
    <row r="49" spans="1:2" x14ac:dyDescent="0.2">
      <c r="A49" s="4">
        <v>47</v>
      </c>
      <c r="B49" s="129">
        <v>20600</v>
      </c>
    </row>
    <row r="50" spans="1:2" x14ac:dyDescent="0.2">
      <c r="A50" s="4">
        <v>48</v>
      </c>
      <c r="B50" s="129">
        <v>20625</v>
      </c>
    </row>
    <row r="51" spans="1:2" x14ac:dyDescent="0.2">
      <c r="A51" s="4">
        <v>49</v>
      </c>
      <c r="B51" s="129">
        <v>20650</v>
      </c>
    </row>
    <row r="52" spans="1:2" x14ac:dyDescent="0.2">
      <c r="A52" s="4">
        <v>50</v>
      </c>
      <c r="B52" s="129">
        <v>20675</v>
      </c>
    </row>
    <row r="53" spans="1:2" x14ac:dyDescent="0.2">
      <c r="A53" s="4">
        <v>51</v>
      </c>
      <c r="B53" s="129">
        <v>20700</v>
      </c>
    </row>
    <row r="54" spans="1:2" x14ac:dyDescent="0.2">
      <c r="A54" s="4">
        <v>52</v>
      </c>
      <c r="B54" s="129">
        <v>20725</v>
      </c>
    </row>
    <row r="55" spans="1:2" x14ac:dyDescent="0.2">
      <c r="A55" s="4">
        <v>53</v>
      </c>
      <c r="B55" s="129">
        <v>20750</v>
      </c>
    </row>
    <row r="56" spans="1:2" x14ac:dyDescent="0.2">
      <c r="A56" s="4">
        <v>54</v>
      </c>
      <c r="B56" s="129">
        <v>20775</v>
      </c>
    </row>
    <row r="57" spans="1:2" x14ac:dyDescent="0.2">
      <c r="A57" s="4">
        <v>55</v>
      </c>
      <c r="B57" s="129">
        <v>20800</v>
      </c>
    </row>
    <row r="58" spans="1:2" x14ac:dyDescent="0.2">
      <c r="A58" s="4">
        <v>56</v>
      </c>
      <c r="B58" s="129">
        <v>20825</v>
      </c>
    </row>
    <row r="59" spans="1:2" x14ac:dyDescent="0.2">
      <c r="A59" s="4">
        <v>57</v>
      </c>
      <c r="B59" s="129">
        <v>20850</v>
      </c>
    </row>
    <row r="60" spans="1:2" x14ac:dyDescent="0.2">
      <c r="A60" s="4">
        <v>58</v>
      </c>
      <c r="B60" s="129">
        <v>20875</v>
      </c>
    </row>
    <row r="61" spans="1:2" x14ac:dyDescent="0.2">
      <c r="A61" s="4">
        <v>59</v>
      </c>
      <c r="B61" s="129">
        <v>20900</v>
      </c>
    </row>
    <row r="62" spans="1:2" x14ac:dyDescent="0.2">
      <c r="A62" s="4">
        <v>60</v>
      </c>
      <c r="B62" s="129">
        <v>20925</v>
      </c>
    </row>
    <row r="63" spans="1:2" x14ac:dyDescent="0.2">
      <c r="A63" s="4">
        <v>61</v>
      </c>
      <c r="B63" s="129">
        <v>20950</v>
      </c>
    </row>
    <row r="64" spans="1:2" x14ac:dyDescent="0.2">
      <c r="A64" s="4">
        <v>62</v>
      </c>
      <c r="B64" s="129">
        <v>20975</v>
      </c>
    </row>
    <row r="65" spans="1:2" x14ac:dyDescent="0.2">
      <c r="A65" s="4">
        <v>63</v>
      </c>
      <c r="B65" s="129">
        <v>21000</v>
      </c>
    </row>
    <row r="66" spans="1:2" x14ac:dyDescent="0.2">
      <c r="A66" s="4">
        <v>64</v>
      </c>
      <c r="B66" s="129">
        <v>21025</v>
      </c>
    </row>
    <row r="67" spans="1:2" x14ac:dyDescent="0.2">
      <c r="A67" s="4">
        <v>65</v>
      </c>
      <c r="B67" s="129">
        <v>21050</v>
      </c>
    </row>
    <row r="68" spans="1:2" x14ac:dyDescent="0.2">
      <c r="A68" s="4">
        <v>66</v>
      </c>
      <c r="B68" s="129">
        <v>21075</v>
      </c>
    </row>
    <row r="69" spans="1:2" x14ac:dyDescent="0.2">
      <c r="A69" s="4">
        <v>67</v>
      </c>
      <c r="B69" s="129">
        <v>21100</v>
      </c>
    </row>
    <row r="70" spans="1:2" x14ac:dyDescent="0.2">
      <c r="A70" s="4">
        <v>68</v>
      </c>
      <c r="B70" s="129">
        <v>21125</v>
      </c>
    </row>
    <row r="71" spans="1:2" x14ac:dyDescent="0.2">
      <c r="A71" s="4">
        <v>69</v>
      </c>
      <c r="B71" s="129">
        <v>21150</v>
      </c>
    </row>
    <row r="72" spans="1:2" x14ac:dyDescent="0.2">
      <c r="A72" s="4">
        <v>70</v>
      </c>
      <c r="B72" s="129">
        <v>21175</v>
      </c>
    </row>
    <row r="73" spans="1:2" x14ac:dyDescent="0.2">
      <c r="A73" s="4">
        <v>71</v>
      </c>
      <c r="B73" s="129">
        <v>21200</v>
      </c>
    </row>
    <row r="74" spans="1:2" x14ac:dyDescent="0.2">
      <c r="A74" s="4">
        <v>72</v>
      </c>
      <c r="B74" s="129">
        <v>21225</v>
      </c>
    </row>
    <row r="75" spans="1:2" x14ac:dyDescent="0.2">
      <c r="A75" s="4">
        <v>73</v>
      </c>
      <c r="B75" s="129">
        <v>21250</v>
      </c>
    </row>
    <row r="76" spans="1:2" x14ac:dyDescent="0.2">
      <c r="A76" s="4">
        <v>74</v>
      </c>
      <c r="B76" s="129">
        <v>21275</v>
      </c>
    </row>
    <row r="77" spans="1:2" x14ac:dyDescent="0.2">
      <c r="A77" s="4">
        <v>75</v>
      </c>
      <c r="B77" s="129">
        <v>21300</v>
      </c>
    </row>
    <row r="78" spans="1:2" x14ac:dyDescent="0.2">
      <c r="A78" s="4">
        <v>76</v>
      </c>
      <c r="B78" s="129">
        <v>21325</v>
      </c>
    </row>
    <row r="79" spans="1:2" x14ac:dyDescent="0.2">
      <c r="A79" s="4">
        <v>77</v>
      </c>
      <c r="B79" s="129">
        <v>21350</v>
      </c>
    </row>
    <row r="80" spans="1:2" x14ac:dyDescent="0.2">
      <c r="A80" s="4">
        <v>78</v>
      </c>
      <c r="B80" s="129">
        <v>21375</v>
      </c>
    </row>
    <row r="81" spans="1:2" x14ac:dyDescent="0.2">
      <c r="A81" s="4">
        <v>79</v>
      </c>
      <c r="B81" s="129">
        <v>21400</v>
      </c>
    </row>
    <row r="82" spans="1:2" x14ac:dyDescent="0.2">
      <c r="A82" s="4">
        <v>80</v>
      </c>
      <c r="B82" s="129">
        <v>21425</v>
      </c>
    </row>
    <row r="83" spans="1:2" x14ac:dyDescent="0.2">
      <c r="A83" s="4">
        <v>81</v>
      </c>
      <c r="B83" s="129">
        <v>21450</v>
      </c>
    </row>
    <row r="84" spans="1:2" x14ac:dyDescent="0.2">
      <c r="A84" s="4">
        <v>82</v>
      </c>
      <c r="B84" s="129">
        <v>21475</v>
      </c>
    </row>
    <row r="85" spans="1:2" x14ac:dyDescent="0.2">
      <c r="A85" s="4">
        <v>83</v>
      </c>
      <c r="B85" s="129">
        <v>21500</v>
      </c>
    </row>
    <row r="86" spans="1:2" x14ac:dyDescent="0.2">
      <c r="A86" s="4">
        <v>84</v>
      </c>
      <c r="B86" s="129">
        <v>21525</v>
      </c>
    </row>
    <row r="87" spans="1:2" x14ac:dyDescent="0.2">
      <c r="A87" s="4">
        <v>85</v>
      </c>
      <c r="B87" s="129">
        <v>21550</v>
      </c>
    </row>
    <row r="88" spans="1:2" x14ac:dyDescent="0.2">
      <c r="A88" s="4">
        <v>86</v>
      </c>
      <c r="B88" s="129">
        <v>21575</v>
      </c>
    </row>
    <row r="89" spans="1:2" x14ac:dyDescent="0.2">
      <c r="A89" s="4">
        <v>87</v>
      </c>
      <c r="B89" s="129">
        <v>21600</v>
      </c>
    </row>
    <row r="90" spans="1:2" x14ac:dyDescent="0.2">
      <c r="A90" s="4">
        <v>88</v>
      </c>
      <c r="B90" s="129">
        <v>21625</v>
      </c>
    </row>
    <row r="91" spans="1:2" x14ac:dyDescent="0.2">
      <c r="A91" s="4">
        <v>89</v>
      </c>
      <c r="B91" s="129">
        <v>21650</v>
      </c>
    </row>
    <row r="92" spans="1:2" x14ac:dyDescent="0.2">
      <c r="A92" s="4">
        <v>90</v>
      </c>
      <c r="B92" s="129">
        <v>21675</v>
      </c>
    </row>
    <row r="93" spans="1:2" x14ac:dyDescent="0.2">
      <c r="A93" s="4">
        <v>91</v>
      </c>
      <c r="B93" s="129">
        <v>21700</v>
      </c>
    </row>
    <row r="94" spans="1:2" x14ac:dyDescent="0.2">
      <c r="A94" s="4">
        <v>92</v>
      </c>
      <c r="B94" s="129">
        <v>21725</v>
      </c>
    </row>
    <row r="95" spans="1:2" x14ac:dyDescent="0.2">
      <c r="A95" s="4">
        <v>93</v>
      </c>
      <c r="B95" s="129">
        <v>21750</v>
      </c>
    </row>
    <row r="96" spans="1:2" x14ac:dyDescent="0.2">
      <c r="A96" s="4">
        <v>94</v>
      </c>
      <c r="B96" s="129">
        <v>21775</v>
      </c>
    </row>
    <row r="97" spans="1:2" x14ac:dyDescent="0.2">
      <c r="A97" s="4">
        <v>95</v>
      </c>
      <c r="B97" s="129">
        <v>21800</v>
      </c>
    </row>
    <row r="98" spans="1:2" x14ac:dyDescent="0.2">
      <c r="A98" s="4">
        <v>96</v>
      </c>
      <c r="B98" s="129">
        <v>21825</v>
      </c>
    </row>
    <row r="99" spans="1:2" x14ac:dyDescent="0.2">
      <c r="A99" s="4">
        <v>97</v>
      </c>
      <c r="B99" s="129">
        <v>21850</v>
      </c>
    </row>
    <row r="100" spans="1:2" x14ac:dyDescent="0.2">
      <c r="A100" s="4">
        <v>98</v>
      </c>
      <c r="B100" s="129">
        <v>21875</v>
      </c>
    </row>
    <row r="101" spans="1:2" x14ac:dyDescent="0.2">
      <c r="A101" s="4">
        <v>99</v>
      </c>
      <c r="B101" s="129">
        <v>21900</v>
      </c>
    </row>
    <row r="102" spans="1:2" x14ac:dyDescent="0.2">
      <c r="A102" s="4">
        <v>100</v>
      </c>
      <c r="B102" s="129">
        <v>21925</v>
      </c>
    </row>
    <row r="103" spans="1:2" x14ac:dyDescent="0.2">
      <c r="A103" s="4">
        <v>101</v>
      </c>
      <c r="B103" s="129">
        <v>21950</v>
      </c>
    </row>
    <row r="104" spans="1:2" x14ac:dyDescent="0.2">
      <c r="A104" s="4">
        <v>102</v>
      </c>
      <c r="B104" s="129">
        <v>21975</v>
      </c>
    </row>
    <row r="105" spans="1:2" x14ac:dyDescent="0.2">
      <c r="A105" s="4">
        <v>103</v>
      </c>
      <c r="B105" s="129">
        <v>22000</v>
      </c>
    </row>
    <row r="106" spans="1:2" x14ac:dyDescent="0.2">
      <c r="A106" s="4">
        <v>104</v>
      </c>
      <c r="B106" s="129">
        <v>22025</v>
      </c>
    </row>
    <row r="107" spans="1:2" x14ac:dyDescent="0.2">
      <c r="A107" s="4">
        <v>105</v>
      </c>
      <c r="B107" s="129">
        <v>22050</v>
      </c>
    </row>
    <row r="108" spans="1:2" x14ac:dyDescent="0.2">
      <c r="A108" s="4">
        <v>106</v>
      </c>
      <c r="B108" s="129">
        <v>22075</v>
      </c>
    </row>
    <row r="109" spans="1:2" x14ac:dyDescent="0.2">
      <c r="A109" s="4">
        <v>107</v>
      </c>
      <c r="B109" s="129">
        <v>22100</v>
      </c>
    </row>
    <row r="110" spans="1:2" x14ac:dyDescent="0.2">
      <c r="A110" s="4">
        <v>108</v>
      </c>
      <c r="B110" s="129">
        <v>22125</v>
      </c>
    </row>
    <row r="111" spans="1:2" x14ac:dyDescent="0.2">
      <c r="A111" s="4">
        <v>109</v>
      </c>
      <c r="B111" s="129">
        <v>22150</v>
      </c>
    </row>
    <row r="112" spans="1:2" x14ac:dyDescent="0.2">
      <c r="A112" s="4">
        <v>110</v>
      </c>
      <c r="B112" s="129">
        <v>22175</v>
      </c>
    </row>
    <row r="113" spans="1:2" x14ac:dyDescent="0.2">
      <c r="A113" s="4">
        <v>111</v>
      </c>
      <c r="B113" s="129">
        <v>22200</v>
      </c>
    </row>
    <row r="114" spans="1:2" x14ac:dyDescent="0.2">
      <c r="A114" s="4">
        <v>112</v>
      </c>
      <c r="B114" s="129">
        <v>22225</v>
      </c>
    </row>
    <row r="115" spans="1:2" x14ac:dyDescent="0.2">
      <c r="A115" s="4">
        <v>113</v>
      </c>
      <c r="B115" s="129">
        <v>22250</v>
      </c>
    </row>
    <row r="116" spans="1:2" x14ac:dyDescent="0.2">
      <c r="A116" s="4">
        <v>114</v>
      </c>
      <c r="B116" s="129">
        <v>22275</v>
      </c>
    </row>
    <row r="117" spans="1:2" x14ac:dyDescent="0.2">
      <c r="A117" s="4">
        <v>115</v>
      </c>
      <c r="B117" s="129">
        <v>22300</v>
      </c>
    </row>
    <row r="118" spans="1:2" x14ac:dyDescent="0.2">
      <c r="A118" s="4">
        <v>116</v>
      </c>
      <c r="B118" s="129">
        <v>22325</v>
      </c>
    </row>
    <row r="119" spans="1:2" x14ac:dyDescent="0.2">
      <c r="A119" s="4">
        <v>117</v>
      </c>
      <c r="B119" s="129">
        <v>22350</v>
      </c>
    </row>
    <row r="120" spans="1:2" x14ac:dyDescent="0.2">
      <c r="A120" s="4">
        <v>118</v>
      </c>
      <c r="B120" s="129">
        <v>22375</v>
      </c>
    </row>
    <row r="121" spans="1:2" x14ac:dyDescent="0.2">
      <c r="A121" s="4">
        <v>119</v>
      </c>
      <c r="B121" s="129">
        <v>22400</v>
      </c>
    </row>
    <row r="122" spans="1:2" x14ac:dyDescent="0.2">
      <c r="A122" s="4">
        <v>120</v>
      </c>
      <c r="B122" s="129">
        <v>22425</v>
      </c>
    </row>
    <row r="123" spans="1:2" x14ac:dyDescent="0.2">
      <c r="A123" s="4">
        <v>121</v>
      </c>
      <c r="B123" s="129">
        <v>22450</v>
      </c>
    </row>
    <row r="124" spans="1:2" x14ac:dyDescent="0.2">
      <c r="A124" s="4">
        <v>122</v>
      </c>
      <c r="B124" s="129">
        <v>22475</v>
      </c>
    </row>
    <row r="125" spans="1:2" x14ac:dyDescent="0.2">
      <c r="A125" s="4">
        <v>123</v>
      </c>
      <c r="B125" s="129">
        <v>22500</v>
      </c>
    </row>
    <row r="126" spans="1:2" x14ac:dyDescent="0.2">
      <c r="A126" s="4">
        <v>124</v>
      </c>
      <c r="B126" s="129">
        <v>22525</v>
      </c>
    </row>
    <row r="127" spans="1:2" x14ac:dyDescent="0.2">
      <c r="A127" s="4">
        <v>125</v>
      </c>
      <c r="B127" s="129">
        <v>22550</v>
      </c>
    </row>
    <row r="128" spans="1:2" x14ac:dyDescent="0.2">
      <c r="A128" s="4">
        <v>126</v>
      </c>
      <c r="B128" s="129">
        <v>22575</v>
      </c>
    </row>
    <row r="129" spans="1:2" x14ac:dyDescent="0.2">
      <c r="A129" s="4">
        <v>127</v>
      </c>
      <c r="B129" s="129">
        <v>22600</v>
      </c>
    </row>
    <row r="130" spans="1:2" x14ac:dyDescent="0.2">
      <c r="A130" s="4">
        <v>128</v>
      </c>
      <c r="B130" s="129">
        <v>22625</v>
      </c>
    </row>
    <row r="131" spans="1:2" x14ac:dyDescent="0.2">
      <c r="A131" s="4">
        <v>129</v>
      </c>
      <c r="B131" s="129">
        <v>22650</v>
      </c>
    </row>
    <row r="132" spans="1:2" x14ac:dyDescent="0.2">
      <c r="A132" s="4">
        <v>130</v>
      </c>
      <c r="B132" s="129">
        <v>22675</v>
      </c>
    </row>
    <row r="133" spans="1:2" x14ac:dyDescent="0.2">
      <c r="A133" s="4">
        <v>131</v>
      </c>
      <c r="B133" s="129">
        <v>22700</v>
      </c>
    </row>
    <row r="134" spans="1:2" x14ac:dyDescent="0.2">
      <c r="A134" s="4">
        <v>132</v>
      </c>
      <c r="B134" s="129">
        <v>22725</v>
      </c>
    </row>
    <row r="135" spans="1:2" x14ac:dyDescent="0.2">
      <c r="A135" s="4">
        <v>133</v>
      </c>
      <c r="B135" s="129">
        <v>22750</v>
      </c>
    </row>
    <row r="136" spans="1:2" x14ac:dyDescent="0.2">
      <c r="A136" s="4">
        <v>134</v>
      </c>
      <c r="B136" s="129">
        <v>22775</v>
      </c>
    </row>
    <row r="137" spans="1:2" x14ac:dyDescent="0.2">
      <c r="A137" s="4">
        <v>135</v>
      </c>
      <c r="B137" s="129">
        <v>22800</v>
      </c>
    </row>
    <row r="138" spans="1:2" x14ac:dyDescent="0.2">
      <c r="A138" s="4">
        <v>136</v>
      </c>
      <c r="B138" s="129">
        <v>22825</v>
      </c>
    </row>
    <row r="139" spans="1:2" x14ac:dyDescent="0.2">
      <c r="A139" s="4">
        <v>137</v>
      </c>
      <c r="B139" s="129">
        <v>22850</v>
      </c>
    </row>
    <row r="140" spans="1:2" x14ac:dyDescent="0.2">
      <c r="A140" s="4">
        <v>138</v>
      </c>
      <c r="B140" s="129">
        <v>22875</v>
      </c>
    </row>
    <row r="141" spans="1:2" x14ac:dyDescent="0.2">
      <c r="A141" s="4">
        <v>139</v>
      </c>
      <c r="B141" s="129">
        <v>22900</v>
      </c>
    </row>
    <row r="142" spans="1:2" x14ac:dyDescent="0.2">
      <c r="A142" s="4">
        <v>140</v>
      </c>
      <c r="B142" s="129">
        <v>22925</v>
      </c>
    </row>
    <row r="143" spans="1:2" x14ac:dyDescent="0.2">
      <c r="A143" s="4">
        <v>141</v>
      </c>
      <c r="B143" s="129">
        <v>22950</v>
      </c>
    </row>
    <row r="144" spans="1:2" x14ac:dyDescent="0.2">
      <c r="A144" s="4">
        <v>142</v>
      </c>
      <c r="B144" s="129">
        <v>22975</v>
      </c>
    </row>
    <row r="145" spans="1:2" x14ac:dyDescent="0.2">
      <c r="A145" s="4">
        <v>143</v>
      </c>
      <c r="B145" s="129">
        <v>23000</v>
      </c>
    </row>
    <row r="146" spans="1:2" x14ac:dyDescent="0.2">
      <c r="A146" s="4">
        <v>144</v>
      </c>
      <c r="B146" s="129">
        <v>23025</v>
      </c>
    </row>
    <row r="147" spans="1:2" x14ac:dyDescent="0.2">
      <c r="A147" s="4">
        <v>145</v>
      </c>
      <c r="B147" s="129">
        <v>23050</v>
      </c>
    </row>
    <row r="148" spans="1:2" x14ac:dyDescent="0.2">
      <c r="A148" s="4">
        <v>146</v>
      </c>
      <c r="B148" s="129">
        <v>23075</v>
      </c>
    </row>
    <row r="149" spans="1:2" x14ac:dyDescent="0.2">
      <c r="A149" s="4">
        <v>147</v>
      </c>
      <c r="B149" s="129">
        <v>23100</v>
      </c>
    </row>
    <row r="150" spans="1:2" x14ac:dyDescent="0.2">
      <c r="A150" s="4">
        <v>148</v>
      </c>
      <c r="B150" s="129">
        <v>23125</v>
      </c>
    </row>
    <row r="151" spans="1:2" x14ac:dyDescent="0.2">
      <c r="A151" s="4">
        <v>149</v>
      </c>
      <c r="B151" s="129">
        <v>23150</v>
      </c>
    </row>
    <row r="152" spans="1:2" x14ac:dyDescent="0.2">
      <c r="A152" s="4">
        <v>150</v>
      </c>
      <c r="B152" s="129">
        <v>23175</v>
      </c>
    </row>
    <row r="153" spans="1:2" x14ac:dyDescent="0.2">
      <c r="A153" s="4">
        <v>151</v>
      </c>
      <c r="B153" s="129">
        <v>23200</v>
      </c>
    </row>
    <row r="154" spans="1:2" x14ac:dyDescent="0.2">
      <c r="A154" s="4">
        <v>152</v>
      </c>
      <c r="B154" s="129">
        <v>23225</v>
      </c>
    </row>
    <row r="155" spans="1:2" x14ac:dyDescent="0.2">
      <c r="A155" s="4">
        <v>153</v>
      </c>
      <c r="B155" s="129">
        <v>23250</v>
      </c>
    </row>
    <row r="156" spans="1:2" x14ac:dyDescent="0.2">
      <c r="A156" s="4">
        <v>154</v>
      </c>
      <c r="B156" s="129">
        <v>23275</v>
      </c>
    </row>
    <row r="157" spans="1:2" x14ac:dyDescent="0.2">
      <c r="A157" s="4">
        <v>155</v>
      </c>
      <c r="B157" s="129">
        <v>23300</v>
      </c>
    </row>
    <row r="158" spans="1:2" x14ac:dyDescent="0.2">
      <c r="A158" s="4">
        <v>156</v>
      </c>
      <c r="B158" s="129">
        <v>23325</v>
      </c>
    </row>
    <row r="159" spans="1:2" x14ac:dyDescent="0.2">
      <c r="A159" s="4">
        <v>157</v>
      </c>
      <c r="B159" s="129">
        <v>23350</v>
      </c>
    </row>
    <row r="160" spans="1:2" x14ac:dyDescent="0.2">
      <c r="A160" s="4">
        <v>158</v>
      </c>
      <c r="B160" s="129">
        <v>23375</v>
      </c>
    </row>
    <row r="161" spans="1:2" x14ac:dyDescent="0.2">
      <c r="A161" s="4">
        <v>159</v>
      </c>
      <c r="B161" s="129">
        <v>23400</v>
      </c>
    </row>
    <row r="162" spans="1:2" x14ac:dyDescent="0.2">
      <c r="A162" s="4">
        <v>160</v>
      </c>
      <c r="B162" s="129">
        <v>23425</v>
      </c>
    </row>
    <row r="163" spans="1:2" x14ac:dyDescent="0.2">
      <c r="A163" s="4">
        <v>161</v>
      </c>
      <c r="B163" s="129">
        <v>23450</v>
      </c>
    </row>
    <row r="164" spans="1:2" x14ac:dyDescent="0.2">
      <c r="A164" s="4">
        <v>162</v>
      </c>
      <c r="B164" s="129">
        <v>23475</v>
      </c>
    </row>
    <row r="165" spans="1:2" x14ac:dyDescent="0.2">
      <c r="A165" s="4">
        <v>163</v>
      </c>
      <c r="B165" s="129">
        <v>23500</v>
      </c>
    </row>
    <row r="166" spans="1:2" x14ac:dyDescent="0.2">
      <c r="A166" s="4">
        <v>164</v>
      </c>
      <c r="B166" s="129">
        <v>23525</v>
      </c>
    </row>
    <row r="167" spans="1:2" x14ac:dyDescent="0.2">
      <c r="A167" s="4">
        <v>165</v>
      </c>
      <c r="B167" s="129">
        <v>23550</v>
      </c>
    </row>
    <row r="168" spans="1:2" x14ac:dyDescent="0.2">
      <c r="A168" s="4">
        <v>166</v>
      </c>
      <c r="B168" s="129">
        <v>23575</v>
      </c>
    </row>
    <row r="169" spans="1:2" x14ac:dyDescent="0.2">
      <c r="A169" s="4">
        <v>167</v>
      </c>
      <c r="B169" s="129">
        <v>23600</v>
      </c>
    </row>
    <row r="170" spans="1:2" x14ac:dyDescent="0.2">
      <c r="A170" s="4">
        <v>168</v>
      </c>
      <c r="B170" s="129">
        <v>23625</v>
      </c>
    </row>
    <row r="171" spans="1:2" x14ac:dyDescent="0.2">
      <c r="A171" s="4">
        <v>169</v>
      </c>
      <c r="B171" s="129">
        <v>23650</v>
      </c>
    </row>
    <row r="172" spans="1:2" x14ac:dyDescent="0.2">
      <c r="A172" s="4">
        <v>170</v>
      </c>
      <c r="B172" s="129">
        <v>23675</v>
      </c>
    </row>
    <row r="173" spans="1:2" x14ac:dyDescent="0.2">
      <c r="A173" s="4">
        <v>171</v>
      </c>
      <c r="B173" s="129">
        <v>23700</v>
      </c>
    </row>
    <row r="174" spans="1:2" x14ac:dyDescent="0.2">
      <c r="A174" s="4">
        <v>172</v>
      </c>
      <c r="B174" s="129">
        <v>23725</v>
      </c>
    </row>
    <row r="175" spans="1:2" x14ac:dyDescent="0.2">
      <c r="A175" s="4">
        <v>173</v>
      </c>
      <c r="B175" s="129">
        <v>23750</v>
      </c>
    </row>
    <row r="176" spans="1:2" x14ac:dyDescent="0.2">
      <c r="A176" s="4">
        <v>174</v>
      </c>
      <c r="B176" s="129">
        <v>23775</v>
      </c>
    </row>
    <row r="177" spans="1:2" x14ac:dyDescent="0.2">
      <c r="A177" s="4">
        <v>175</v>
      </c>
      <c r="B177" s="129">
        <v>23800</v>
      </c>
    </row>
    <row r="178" spans="1:2" x14ac:dyDescent="0.2">
      <c r="A178" s="4">
        <v>176</v>
      </c>
      <c r="B178" s="129">
        <v>23825</v>
      </c>
    </row>
    <row r="179" spans="1:2" x14ac:dyDescent="0.2">
      <c r="A179" s="4">
        <v>177</v>
      </c>
      <c r="B179" s="129">
        <v>23850</v>
      </c>
    </row>
    <row r="180" spans="1:2" x14ac:dyDescent="0.2">
      <c r="A180" s="4">
        <v>178</v>
      </c>
      <c r="B180" s="129">
        <v>23875</v>
      </c>
    </row>
    <row r="181" spans="1:2" x14ac:dyDescent="0.2">
      <c r="A181" s="4">
        <v>179</v>
      </c>
      <c r="B181" s="129">
        <v>23900</v>
      </c>
    </row>
    <row r="182" spans="1:2" x14ac:dyDescent="0.2">
      <c r="A182" s="4">
        <v>180</v>
      </c>
      <c r="B182" s="129">
        <v>23925</v>
      </c>
    </row>
    <row r="183" spans="1:2" x14ac:dyDescent="0.2">
      <c r="A183" s="4">
        <v>181</v>
      </c>
      <c r="B183" s="129">
        <v>23950</v>
      </c>
    </row>
    <row r="184" spans="1:2" x14ac:dyDescent="0.2">
      <c r="A184" s="4">
        <v>182</v>
      </c>
      <c r="B184" s="129">
        <v>23975</v>
      </c>
    </row>
    <row r="185" spans="1:2" x14ac:dyDescent="0.2">
      <c r="A185" s="4">
        <v>183</v>
      </c>
      <c r="B185" s="129">
        <v>24000</v>
      </c>
    </row>
    <row r="186" spans="1:2" x14ac:dyDescent="0.2">
      <c r="A186" s="4">
        <v>184</v>
      </c>
      <c r="B186" s="129">
        <v>24025</v>
      </c>
    </row>
    <row r="187" spans="1:2" x14ac:dyDescent="0.2">
      <c r="A187" s="4">
        <v>185</v>
      </c>
      <c r="B187" s="129">
        <v>24050</v>
      </c>
    </row>
    <row r="188" spans="1:2" x14ac:dyDescent="0.2">
      <c r="A188" s="4">
        <v>186</v>
      </c>
      <c r="B188" s="129">
        <v>24075</v>
      </c>
    </row>
    <row r="189" spans="1:2" x14ac:dyDescent="0.2">
      <c r="A189" s="4">
        <v>187</v>
      </c>
      <c r="B189" s="129">
        <v>24100</v>
      </c>
    </row>
    <row r="190" spans="1:2" x14ac:dyDescent="0.2">
      <c r="A190" s="4">
        <v>188</v>
      </c>
      <c r="B190" s="129">
        <v>24125</v>
      </c>
    </row>
    <row r="191" spans="1:2" x14ac:dyDescent="0.2">
      <c r="A191" s="4">
        <v>189</v>
      </c>
      <c r="B191" s="129">
        <v>24150</v>
      </c>
    </row>
    <row r="192" spans="1:2" x14ac:dyDescent="0.2">
      <c r="A192" s="4">
        <v>190</v>
      </c>
      <c r="B192" s="129">
        <v>24175</v>
      </c>
    </row>
    <row r="193" spans="1:2" x14ac:dyDescent="0.2">
      <c r="A193" s="4">
        <v>191</v>
      </c>
      <c r="B193" s="129">
        <v>24200</v>
      </c>
    </row>
    <row r="194" spans="1:2" x14ac:dyDescent="0.2">
      <c r="A194" s="4">
        <v>192</v>
      </c>
      <c r="B194" s="129">
        <v>24225</v>
      </c>
    </row>
    <row r="195" spans="1:2" x14ac:dyDescent="0.2">
      <c r="A195" s="4">
        <v>193</v>
      </c>
      <c r="B195" s="129">
        <v>24250</v>
      </c>
    </row>
    <row r="196" spans="1:2" x14ac:dyDescent="0.2">
      <c r="A196" s="4">
        <v>194</v>
      </c>
      <c r="B196" s="129">
        <v>24275</v>
      </c>
    </row>
    <row r="197" spans="1:2" x14ac:dyDescent="0.2">
      <c r="A197" s="4">
        <v>195</v>
      </c>
      <c r="B197" s="129">
        <v>24300</v>
      </c>
    </row>
    <row r="198" spans="1:2" x14ac:dyDescent="0.2">
      <c r="A198" s="4">
        <v>196</v>
      </c>
      <c r="B198" s="129">
        <v>24325</v>
      </c>
    </row>
    <row r="199" spans="1:2" x14ac:dyDescent="0.2">
      <c r="A199" s="4">
        <v>197</v>
      </c>
      <c r="B199" s="129">
        <v>24350</v>
      </c>
    </row>
    <row r="200" spans="1:2" x14ac:dyDescent="0.2">
      <c r="A200" s="4">
        <v>198</v>
      </c>
      <c r="B200" s="129">
        <v>24375</v>
      </c>
    </row>
    <row r="201" spans="1:2" x14ac:dyDescent="0.2">
      <c r="A201" s="4">
        <v>199</v>
      </c>
      <c r="B201" s="129">
        <v>24400</v>
      </c>
    </row>
    <row r="202" spans="1:2" x14ac:dyDescent="0.2">
      <c r="A202" s="4">
        <v>200</v>
      </c>
      <c r="B202" s="129">
        <v>24425</v>
      </c>
    </row>
    <row r="203" spans="1:2" x14ac:dyDescent="0.2">
      <c r="A203" s="4">
        <v>201</v>
      </c>
      <c r="B203" s="129">
        <v>24450</v>
      </c>
    </row>
    <row r="204" spans="1:2" x14ac:dyDescent="0.2">
      <c r="A204" s="4">
        <v>202</v>
      </c>
      <c r="B204" s="129">
        <v>24475</v>
      </c>
    </row>
    <row r="205" spans="1:2" x14ac:dyDescent="0.2">
      <c r="A205" s="4">
        <v>203</v>
      </c>
      <c r="B205" s="129">
        <v>24500</v>
      </c>
    </row>
    <row r="206" spans="1:2" x14ac:dyDescent="0.2">
      <c r="A206" s="4">
        <v>204</v>
      </c>
      <c r="B206" s="129">
        <v>24525</v>
      </c>
    </row>
    <row r="207" spans="1:2" x14ac:dyDescent="0.2">
      <c r="A207" s="4">
        <v>205</v>
      </c>
      <c r="B207" s="129">
        <v>24550</v>
      </c>
    </row>
    <row r="208" spans="1:2" x14ac:dyDescent="0.2">
      <c r="A208" s="4">
        <v>206</v>
      </c>
      <c r="B208" s="129">
        <v>24575</v>
      </c>
    </row>
    <row r="209" spans="1:2" x14ac:dyDescent="0.2">
      <c r="A209" s="4">
        <v>207</v>
      </c>
      <c r="B209" s="129">
        <v>24600</v>
      </c>
    </row>
    <row r="210" spans="1:2" x14ac:dyDescent="0.2">
      <c r="A210" s="4">
        <v>208</v>
      </c>
      <c r="B210" s="129">
        <v>24625</v>
      </c>
    </row>
    <row r="211" spans="1:2" x14ac:dyDescent="0.2">
      <c r="A211" s="4">
        <v>209</v>
      </c>
      <c r="B211" s="129">
        <v>24650</v>
      </c>
    </row>
    <row r="212" spans="1:2" x14ac:dyDescent="0.2">
      <c r="A212" s="4">
        <v>210</v>
      </c>
      <c r="B212" s="129">
        <v>24675</v>
      </c>
    </row>
    <row r="213" spans="1:2" x14ac:dyDescent="0.2">
      <c r="A213" s="4">
        <v>211</v>
      </c>
      <c r="B213" s="129">
        <v>24700</v>
      </c>
    </row>
    <row r="214" spans="1:2" x14ac:dyDescent="0.2">
      <c r="A214" s="4">
        <v>212</v>
      </c>
      <c r="B214" s="129">
        <v>24725</v>
      </c>
    </row>
    <row r="215" spans="1:2" x14ac:dyDescent="0.2">
      <c r="A215" s="4">
        <v>213</v>
      </c>
      <c r="B215" s="129">
        <v>24750</v>
      </c>
    </row>
    <row r="216" spans="1:2" x14ac:dyDescent="0.2">
      <c r="A216" s="4">
        <v>214</v>
      </c>
      <c r="B216" s="129">
        <v>24775</v>
      </c>
    </row>
    <row r="217" spans="1:2" x14ac:dyDescent="0.2">
      <c r="A217" s="4">
        <v>215</v>
      </c>
      <c r="B217" s="129">
        <v>24800</v>
      </c>
    </row>
    <row r="218" spans="1:2" x14ac:dyDescent="0.2">
      <c r="A218" s="4">
        <v>216</v>
      </c>
      <c r="B218" s="129">
        <v>24825</v>
      </c>
    </row>
    <row r="219" spans="1:2" x14ac:dyDescent="0.2">
      <c r="A219" s="4">
        <v>217</v>
      </c>
      <c r="B219" s="129">
        <v>24850</v>
      </c>
    </row>
    <row r="220" spans="1:2" x14ac:dyDescent="0.2">
      <c r="A220" s="4">
        <v>218</v>
      </c>
      <c r="B220" s="129">
        <v>24875</v>
      </c>
    </row>
    <row r="221" spans="1:2" x14ac:dyDescent="0.2">
      <c r="A221" s="4">
        <v>219</v>
      </c>
      <c r="B221" s="129">
        <v>24900</v>
      </c>
    </row>
    <row r="222" spans="1:2" x14ac:dyDescent="0.2">
      <c r="A222" s="4">
        <v>220</v>
      </c>
      <c r="B222" s="129">
        <v>24925</v>
      </c>
    </row>
    <row r="223" spans="1:2" x14ac:dyDescent="0.2">
      <c r="A223" s="4">
        <v>221</v>
      </c>
      <c r="B223" s="129">
        <v>24950</v>
      </c>
    </row>
    <row r="224" spans="1:2" x14ac:dyDescent="0.2">
      <c r="A224" s="4">
        <v>222</v>
      </c>
      <c r="B224" s="129">
        <v>24975</v>
      </c>
    </row>
    <row r="225" spans="1:2" x14ac:dyDescent="0.2">
      <c r="A225" s="4">
        <v>223</v>
      </c>
      <c r="B225" s="129">
        <v>25000</v>
      </c>
    </row>
    <row r="226" spans="1:2" x14ac:dyDescent="0.2">
      <c r="A226" s="4">
        <v>224</v>
      </c>
      <c r="B226" s="129">
        <v>25025</v>
      </c>
    </row>
    <row r="227" spans="1:2" x14ac:dyDescent="0.2">
      <c r="A227" s="4">
        <v>225</v>
      </c>
      <c r="B227" s="129">
        <v>25050</v>
      </c>
    </row>
    <row r="228" spans="1:2" x14ac:dyDescent="0.2">
      <c r="A228" s="4">
        <v>226</v>
      </c>
      <c r="B228" s="129">
        <v>25075</v>
      </c>
    </row>
    <row r="229" spans="1:2" x14ac:dyDescent="0.2">
      <c r="A229" s="4">
        <v>227</v>
      </c>
      <c r="B229" s="129">
        <v>25100</v>
      </c>
    </row>
    <row r="230" spans="1:2" x14ac:dyDescent="0.2">
      <c r="A230" s="4">
        <v>228</v>
      </c>
      <c r="B230" s="129">
        <v>25125</v>
      </c>
    </row>
    <row r="231" spans="1:2" x14ac:dyDescent="0.2">
      <c r="A231" s="4">
        <v>229</v>
      </c>
      <c r="B231" s="129">
        <v>25150</v>
      </c>
    </row>
    <row r="232" spans="1:2" x14ac:dyDescent="0.2">
      <c r="A232" s="4">
        <v>230</v>
      </c>
      <c r="B232" s="129">
        <v>25175</v>
      </c>
    </row>
    <row r="233" spans="1:2" x14ac:dyDescent="0.2">
      <c r="A233" s="4">
        <v>231</v>
      </c>
      <c r="B233" s="129">
        <v>25200</v>
      </c>
    </row>
    <row r="234" spans="1:2" x14ac:dyDescent="0.2">
      <c r="A234" s="4">
        <v>232</v>
      </c>
      <c r="B234" s="129">
        <v>25225</v>
      </c>
    </row>
    <row r="235" spans="1:2" x14ac:dyDescent="0.2">
      <c r="A235" s="4">
        <v>233</v>
      </c>
      <c r="B235" s="129">
        <v>25250</v>
      </c>
    </row>
    <row r="236" spans="1:2" x14ac:dyDescent="0.2">
      <c r="A236" s="4">
        <v>234</v>
      </c>
      <c r="B236" s="129">
        <v>25275</v>
      </c>
    </row>
    <row r="237" spans="1:2" x14ac:dyDescent="0.2">
      <c r="A237" s="4">
        <v>235</v>
      </c>
      <c r="B237" s="129">
        <v>25300</v>
      </c>
    </row>
    <row r="238" spans="1:2" x14ac:dyDescent="0.2">
      <c r="A238" s="4">
        <v>236</v>
      </c>
      <c r="B238" s="129">
        <v>25325</v>
      </c>
    </row>
    <row r="239" spans="1:2" x14ac:dyDescent="0.2">
      <c r="A239" s="4">
        <v>237</v>
      </c>
      <c r="B239" s="129">
        <v>25350</v>
      </c>
    </row>
    <row r="240" spans="1:2" x14ac:dyDescent="0.2">
      <c r="A240" s="4">
        <v>238</v>
      </c>
      <c r="B240" s="129">
        <v>25375</v>
      </c>
    </row>
    <row r="241" spans="1:2" x14ac:dyDescent="0.2">
      <c r="A241" s="4">
        <v>239</v>
      </c>
      <c r="B241" s="129">
        <v>25400</v>
      </c>
    </row>
    <row r="242" spans="1:2" x14ac:dyDescent="0.2">
      <c r="A242" s="4">
        <v>240</v>
      </c>
      <c r="B242" s="129">
        <v>25425</v>
      </c>
    </row>
    <row r="243" spans="1:2" x14ac:dyDescent="0.2">
      <c r="A243" s="4">
        <v>241</v>
      </c>
      <c r="B243" s="129">
        <v>25450</v>
      </c>
    </row>
    <row r="244" spans="1:2" x14ac:dyDescent="0.2">
      <c r="A244" s="4">
        <v>242</v>
      </c>
      <c r="B244" s="129">
        <v>25475</v>
      </c>
    </row>
    <row r="245" spans="1:2" x14ac:dyDescent="0.2">
      <c r="A245" s="4">
        <v>243</v>
      </c>
      <c r="B245" s="129">
        <v>25500</v>
      </c>
    </row>
    <row r="246" spans="1:2" x14ac:dyDescent="0.2">
      <c r="A246" s="4">
        <v>244</v>
      </c>
      <c r="B246" s="129">
        <v>25525</v>
      </c>
    </row>
    <row r="247" spans="1:2" x14ac:dyDescent="0.2">
      <c r="A247" s="4">
        <v>245</v>
      </c>
      <c r="B247" s="129">
        <v>25550</v>
      </c>
    </row>
    <row r="248" spans="1:2" x14ac:dyDescent="0.2">
      <c r="A248" s="4">
        <v>246</v>
      </c>
      <c r="B248" s="129">
        <v>25575</v>
      </c>
    </row>
    <row r="249" spans="1:2" x14ac:dyDescent="0.2">
      <c r="A249" s="4">
        <v>247</v>
      </c>
      <c r="B249" s="129">
        <v>25600</v>
      </c>
    </row>
    <row r="250" spans="1:2" x14ac:dyDescent="0.2">
      <c r="A250" s="4">
        <v>248</v>
      </c>
      <c r="B250" s="129">
        <v>25625</v>
      </c>
    </row>
    <row r="251" spans="1:2" x14ac:dyDescent="0.2">
      <c r="A251" s="4">
        <v>249</v>
      </c>
      <c r="B251" s="129">
        <v>25650</v>
      </c>
    </row>
    <row r="252" spans="1:2" x14ac:dyDescent="0.2">
      <c r="A252" s="4">
        <v>250</v>
      </c>
      <c r="B252" s="129">
        <v>25675</v>
      </c>
    </row>
  </sheetData>
  <sheetProtection password="CE95" sheet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NGC-15</vt:lpstr>
      <vt:lpstr>Fee Schedule</vt:lpstr>
      <vt:lpstr>'NGC-15'!Print_Area</vt:lpstr>
      <vt:lpstr>'Fee Schedule'!Print_Titles</vt:lpstr>
    </vt:vector>
  </TitlesOfParts>
  <Company>Gaming Control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Creon, Kimberly</dc:creator>
  <cp:lastModifiedBy>Creon, Kimberly</cp:lastModifiedBy>
  <cp:lastPrinted>2020-10-26T18:57:17Z</cp:lastPrinted>
  <dcterms:created xsi:type="dcterms:W3CDTF">2015-06-30T18:46:40Z</dcterms:created>
  <dcterms:modified xsi:type="dcterms:W3CDTF">2020-10-27T18:19:27Z</dcterms:modified>
</cp:coreProperties>
</file>